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9105" windowHeight="6135" activeTab="0"/>
  </bookViews>
  <sheets>
    <sheet name="Aufgabe 9.21" sheetId="1" r:id="rId1"/>
  </sheets>
  <definedNames>
    <definedName name="_xlnm.Print_Area" localSheetId="0">'Aufgabe 9.21'!$A$1:$S$57</definedName>
  </definedNames>
  <calcPr fullCalcOnLoad="1"/>
</workbook>
</file>

<file path=xl/comments1.xml><?xml version="1.0" encoding="utf-8"?>
<comments xmlns="http://schemas.openxmlformats.org/spreadsheetml/2006/main">
  <authors>
    <author>mpaul</author>
    <author>Oliver Kretschmer</author>
  </authors>
  <commentList>
    <comment ref="C9" authorId="0">
      <text>
        <r>
          <rPr>
            <b/>
            <sz val="8"/>
            <rFont val="Tahoma"/>
            <family val="2"/>
          </rPr>
          <t xml:space="preserve">F gibt den Wert der zu realisierbaren Produktionen (d. h. das Produktionsniveau) an. Es handelt sich hierbei um eine implizite Funktion. </t>
        </r>
      </text>
    </comment>
    <comment ref="G9" authorId="0">
      <text>
        <r>
          <rPr>
            <b/>
            <sz val="8"/>
            <rFont val="Tahoma"/>
            <family val="2"/>
          </rPr>
          <t>Es kann ein Pareto-Optimum bestimmt werden, in den man den Nutzen des einen Indivduums, hier Individuum 2 konstant hält, während der Nutzen des Anderen maximiert werden soll.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 xml:space="preserve">Da der Preis des privaten Gutes für beide Individuen gleich ist, kann er z. B. auf 1 normiert werden. 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Die Resttransformationskurve leitet sich aus dem lotrechten Abstand zwischen derTransformationskurve und der Indifferenzkurve von Individuum 2 ab.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b/>
            <sz val="8"/>
            <rFont val="Tahoma"/>
            <family val="2"/>
          </rPr>
          <t>Die optimale Nachfrage des Individuum 1 ist in dem Punkt zu finden, der die höchstmögliche Indifferenzkurve berührt.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Gut 1: Keine Rivalität im Konsum, d. h. die gesamte produzierte Menge y1 von Gut 1 steht jedem Konsumenten zur Verfügung.</t>
        </r>
      </text>
    </comment>
    <comment ref="J6" authorId="0">
      <text>
        <r>
          <rPr>
            <b/>
            <sz val="8"/>
            <rFont val="Tahoma"/>
            <family val="2"/>
          </rPr>
          <t>Einzelnachfrage nach Gut 2 von Individuum 1.</t>
        </r>
      </text>
    </comment>
    <comment ref="J4" authorId="0">
      <text>
        <r>
          <rPr>
            <b/>
            <sz val="8"/>
            <rFont val="Tahoma"/>
            <family val="0"/>
          </rPr>
          <t>Die produzierte Menge des privaten Gutes ist gleich der Summe der individuellen Nachfragen nach Gut 2.</t>
        </r>
      </text>
    </comment>
    <comment ref="J5" authorId="0">
      <text>
        <r>
          <rPr>
            <b/>
            <sz val="8"/>
            <rFont val="Tahoma"/>
            <family val="0"/>
          </rPr>
          <t>Einzelnachfrage nach Gut 2 von Individuum 2.</t>
        </r>
      </text>
    </comment>
    <comment ref="C17" authorId="0">
      <text>
        <r>
          <rPr>
            <b/>
            <sz val="8"/>
            <rFont val="Tahoma"/>
            <family val="0"/>
          </rPr>
          <t>Die Produktion des öffentlichen und privaten Gutes geschieht unter Einsatz knapper Ressourcen.
Die Menge der möglichen Produktionen zu einem gegebenen Produktionsniveau F wird durch die Transformationskurve dargestellt.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Der Nutzen von Individuum 2 wird konstant auf einem beliebigen Nutzenniveau gehalten.</t>
        </r>
      </text>
    </comment>
    <comment ref="J8" authorId="0">
      <text>
        <r>
          <rPr>
            <b/>
            <sz val="8"/>
            <rFont val="Tahoma"/>
            <family val="0"/>
          </rPr>
          <t xml:space="preserve">Der Preis (-beitrag) für das öffentliche Gut ist für die einzelnen Individuen unterschiedlich. Die Summe der einzelne Preisbeiträge entspricht dem Produktionspreis. </t>
        </r>
      </text>
    </comment>
    <comment ref="J9" authorId="0">
      <text>
        <r>
          <rPr>
            <b/>
            <sz val="8"/>
            <rFont val="Tahoma"/>
            <family val="0"/>
          </rPr>
          <t>Preisbeitrag für das öffentliche Gut von Individuum 1.</t>
        </r>
      </text>
    </comment>
    <comment ref="J10" authorId="0">
      <text>
        <r>
          <rPr>
            <b/>
            <sz val="8"/>
            <rFont val="Tahoma"/>
            <family val="0"/>
          </rPr>
          <t>Preisbeitrag für das öffentliche Gut von Individuum 2.</t>
        </r>
      </text>
    </comment>
    <comment ref="J47" authorId="0">
      <text>
        <r>
          <rPr>
            <b/>
            <sz val="8"/>
            <rFont val="Tahoma"/>
            <family val="0"/>
          </rPr>
          <t>Da p2 in diesem Fall auf 1 normiert wurde, ergibt sich für p21 der Wert 0,2857 als Preisbeitrag des Individuums 2 für das öffentliche Gut.</t>
        </r>
      </text>
    </comment>
    <comment ref="J53" authorId="0">
      <text>
        <r>
          <rPr>
            <b/>
            <sz val="8"/>
            <rFont val="Tahoma"/>
            <family val="0"/>
          </rPr>
          <t>Da p2 in diesem Fall auf 1 normiert wurde, ergibt sich für p11 der Wert 0,7143 als Preisbeitrag des Individuums 1 für das öffentliche Gut.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Der Nutzen von Individuum 1 soll maximiert werden.</t>
        </r>
      </text>
    </comment>
    <comment ref="F1" authorId="1">
      <text>
        <r>
          <rPr>
            <sz val="8"/>
            <rFont val="Tahoma"/>
            <family val="0"/>
          </rPr>
          <t>Passwortfreier Blattschutz!</t>
        </r>
      </text>
    </comment>
    <comment ref="J46" authorId="1">
      <text>
        <r>
          <rPr>
            <b/>
            <u val="single"/>
            <sz val="8"/>
            <rFont val="Tahoma"/>
            <family val="2"/>
          </rPr>
          <t xml:space="preserve">Anmerkung zur Ermittlung der Preise: </t>
        </r>
        <r>
          <rPr>
            <b/>
            <sz val="8"/>
            <rFont val="Tahoma"/>
            <family val="0"/>
          </rPr>
          <t xml:space="preserve">
Preise können nur als Preisverhältnisse bestimmt werden. Diese Preisverhältnisse ergeben sich aus den Tangentensteigungen jeweils im optimalen Punkt an den Indifferenzkurven und an der Transformationskurve. </t>
        </r>
      </text>
    </comment>
    <comment ref="J52" authorId="1">
      <text>
        <r>
          <rPr>
            <b/>
            <sz val="8"/>
            <rFont val="Tahoma"/>
            <family val="0"/>
          </rPr>
          <t xml:space="preserve">Sollte für den Preis p2 ein anderer Preis als 1 fest gesetzt werden, so können die Preisbeiträge p11 und p21 durch lineare Transformation in die richtige Relation  gesetzt werden.
</t>
        </r>
        <r>
          <rPr>
            <b/>
            <u val="single"/>
            <sz val="8"/>
            <rFont val="Tahoma"/>
            <family val="2"/>
          </rPr>
          <t>Beispiel:</t>
        </r>
        <r>
          <rPr>
            <b/>
            <sz val="8"/>
            <rFont val="Tahoma"/>
            <family val="0"/>
          </rPr>
          <t xml:space="preserve">
p2= 3
Tangentensteigung bei der Transformationskurve p1/p2=1, folglich müsste p1=3 ergeben. Durch lineare Transformation ergeben sich dann die Preisbeiträge p11 und p21:
p11= 0,7143*3»2,1
p21= 0,2857*3»0,9
p11+p21= 2,1+0,9=3=p1</t>
        </r>
      </text>
    </comment>
  </commentList>
</comments>
</file>

<file path=xl/sharedStrings.xml><?xml version="1.0" encoding="utf-8"?>
<sst xmlns="http://schemas.openxmlformats.org/spreadsheetml/2006/main" count="33" uniqueCount="32">
  <si>
    <t>F=</t>
  </si>
  <si>
    <t xml:space="preserve">  U1=</t>
  </si>
  <si>
    <t xml:space="preserve">  U2=</t>
  </si>
  <si>
    <t xml:space="preserve">  U1*=</t>
  </si>
  <si>
    <t>Ind 2</t>
  </si>
  <si>
    <t>Skala</t>
  </si>
  <si>
    <t>Indifferenzkurven von 1</t>
  </si>
  <si>
    <t>von 2</t>
  </si>
  <si>
    <t>Ind 1</t>
  </si>
  <si>
    <t>Hilfslinien</t>
  </si>
  <si>
    <t>Produktionsoptimum</t>
  </si>
  <si>
    <t>Trans-formations-kurve</t>
  </si>
  <si>
    <t>Resttrans-formations-kurve</t>
  </si>
  <si>
    <t>Nachfrage Ind 2 nach Gut 2</t>
  </si>
  <si>
    <t>Nachfrage Ind 1</t>
  </si>
  <si>
    <t>Allgemeiner Punkt</t>
  </si>
  <si>
    <t>Preisgerade Ind 2</t>
  </si>
  <si>
    <t>Preisgerade Ind 1</t>
  </si>
  <si>
    <t>*im Augenblick nur für a11=a12 und a21=a22</t>
  </si>
  <si>
    <r>
      <t>a</t>
    </r>
    <r>
      <rPr>
        <b/>
        <vertAlign val="subscript"/>
        <sz val="10"/>
        <rFont val="MS Sans Serif"/>
        <family val="2"/>
      </rPr>
      <t>i2</t>
    </r>
    <r>
      <rPr>
        <b/>
        <sz val="10"/>
        <rFont val="MS Sans Serif"/>
        <family val="2"/>
      </rPr>
      <t xml:space="preserve">=  </t>
    </r>
  </si>
  <si>
    <r>
      <t>a</t>
    </r>
    <r>
      <rPr>
        <b/>
        <vertAlign val="subscript"/>
        <sz val="10"/>
        <rFont val="MS Sans Serif"/>
        <family val="2"/>
      </rPr>
      <t>i1</t>
    </r>
    <r>
      <rPr>
        <b/>
        <sz val="10"/>
        <rFont val="MS Sans Serif"/>
        <family val="2"/>
      </rPr>
      <t xml:space="preserve">=  </t>
    </r>
  </si>
  <si>
    <r>
      <t>p</t>
    </r>
    <r>
      <rPr>
        <b/>
        <vertAlign val="subscript"/>
        <sz val="10"/>
        <color indexed="10"/>
        <rFont val="MS Sans Serif"/>
        <family val="2"/>
      </rPr>
      <t>2</t>
    </r>
    <r>
      <rPr>
        <b/>
        <sz val="10"/>
        <color indexed="10"/>
        <rFont val="MS Sans Serif"/>
        <family val="2"/>
      </rPr>
      <t>:=</t>
    </r>
  </si>
  <si>
    <r>
      <t>y</t>
    </r>
    <r>
      <rPr>
        <b/>
        <vertAlign val="subscript"/>
        <sz val="10"/>
        <rFont val="MS Sans Serif"/>
        <family val="2"/>
      </rPr>
      <t>1</t>
    </r>
    <r>
      <rPr>
        <b/>
        <sz val="10"/>
        <rFont val="MS Sans Serif"/>
        <family val="2"/>
      </rPr>
      <t>*=x</t>
    </r>
    <r>
      <rPr>
        <b/>
        <vertAlign val="subscript"/>
        <sz val="10"/>
        <rFont val="MS Sans Serif"/>
        <family val="2"/>
      </rPr>
      <t>11</t>
    </r>
    <r>
      <rPr>
        <b/>
        <sz val="10"/>
        <rFont val="MS Sans Serif"/>
        <family val="2"/>
      </rPr>
      <t>*=x</t>
    </r>
    <r>
      <rPr>
        <b/>
        <vertAlign val="subscript"/>
        <sz val="10"/>
        <rFont val="MS Sans Serif"/>
        <family val="2"/>
      </rPr>
      <t>21</t>
    </r>
    <r>
      <rPr>
        <b/>
        <sz val="10"/>
        <rFont val="MS Sans Serif"/>
        <family val="2"/>
      </rPr>
      <t>*=</t>
    </r>
  </si>
  <si>
    <r>
      <t>y</t>
    </r>
    <r>
      <rPr>
        <b/>
        <vertAlign val="subscript"/>
        <sz val="10"/>
        <rFont val="MS Sans Serif"/>
        <family val="2"/>
      </rPr>
      <t>2</t>
    </r>
    <r>
      <rPr>
        <b/>
        <sz val="10"/>
        <rFont val="MS Sans Serif"/>
        <family val="2"/>
      </rPr>
      <t>*=</t>
    </r>
  </si>
  <si>
    <r>
      <t>x</t>
    </r>
    <r>
      <rPr>
        <b/>
        <vertAlign val="subscript"/>
        <sz val="10"/>
        <rFont val="MS Sans Serif"/>
        <family val="2"/>
      </rPr>
      <t>22</t>
    </r>
    <r>
      <rPr>
        <b/>
        <sz val="10"/>
        <rFont val="MS Sans Serif"/>
        <family val="2"/>
      </rPr>
      <t>=</t>
    </r>
  </si>
  <si>
    <r>
      <t>x</t>
    </r>
    <r>
      <rPr>
        <b/>
        <vertAlign val="subscript"/>
        <sz val="10"/>
        <rFont val="MS Sans Serif"/>
        <family val="2"/>
      </rPr>
      <t>12</t>
    </r>
    <r>
      <rPr>
        <b/>
        <sz val="10"/>
        <rFont val="MS Sans Serif"/>
        <family val="2"/>
      </rPr>
      <t>=</t>
    </r>
  </si>
  <si>
    <r>
      <t>p</t>
    </r>
    <r>
      <rPr>
        <b/>
        <vertAlign val="subscript"/>
        <sz val="10"/>
        <rFont val="MS Sans Serif"/>
        <family val="2"/>
      </rPr>
      <t>1</t>
    </r>
    <r>
      <rPr>
        <b/>
        <sz val="10"/>
        <rFont val="MS Sans Serif"/>
        <family val="2"/>
      </rPr>
      <t>=</t>
    </r>
  </si>
  <si>
    <r>
      <t>p</t>
    </r>
    <r>
      <rPr>
        <b/>
        <vertAlign val="subscript"/>
        <sz val="10"/>
        <rFont val="MS Sans Serif"/>
        <family val="2"/>
      </rPr>
      <t>11</t>
    </r>
    <r>
      <rPr>
        <b/>
        <sz val="10"/>
        <rFont val="MS Sans Serif"/>
        <family val="2"/>
      </rPr>
      <t>=</t>
    </r>
  </si>
  <si>
    <r>
      <t>p</t>
    </r>
    <r>
      <rPr>
        <b/>
        <vertAlign val="subscript"/>
        <sz val="10"/>
        <rFont val="MS Sans Serif"/>
        <family val="2"/>
      </rPr>
      <t>21</t>
    </r>
    <r>
      <rPr>
        <b/>
        <sz val="10"/>
        <rFont val="MS Sans Serif"/>
        <family val="2"/>
      </rPr>
      <t>=</t>
    </r>
  </si>
  <si>
    <r>
      <t>-p</t>
    </r>
    <r>
      <rPr>
        <b/>
        <vertAlign val="subscript"/>
        <sz val="10"/>
        <rFont val="MS Sans Serif"/>
        <family val="2"/>
      </rPr>
      <t>21</t>
    </r>
    <r>
      <rPr>
        <b/>
        <sz val="10"/>
        <rFont val="MS Sans Serif"/>
        <family val="2"/>
      </rPr>
      <t>/p</t>
    </r>
    <r>
      <rPr>
        <b/>
        <vertAlign val="subscript"/>
        <sz val="10"/>
        <rFont val="MS Sans Serif"/>
        <family val="2"/>
      </rPr>
      <t>2</t>
    </r>
  </si>
  <si>
    <r>
      <t>-p</t>
    </r>
    <r>
      <rPr>
        <b/>
        <vertAlign val="subscript"/>
        <sz val="10"/>
        <rFont val="MS Sans Serif"/>
        <family val="2"/>
      </rPr>
      <t>11</t>
    </r>
    <r>
      <rPr>
        <b/>
        <sz val="10"/>
        <rFont val="MS Sans Serif"/>
        <family val="2"/>
      </rPr>
      <t>/p</t>
    </r>
    <r>
      <rPr>
        <b/>
        <vertAlign val="subscript"/>
        <sz val="10"/>
        <rFont val="MS Sans Serif"/>
        <family val="2"/>
      </rPr>
      <t>2</t>
    </r>
  </si>
  <si>
    <t>Samuelson - Diagramm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</si>
</sst>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00"/>
    <numFmt numFmtId="181" formatCode="0.0"/>
    <numFmt numFmtId="182" formatCode="0.000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24"/>
      <name val="MS Sans Serif"/>
      <family val="2"/>
    </font>
    <font>
      <b/>
      <vertAlign val="subscript"/>
      <sz val="10"/>
      <name val="MS Sans Serif"/>
      <family val="2"/>
    </font>
    <font>
      <b/>
      <u val="single"/>
      <sz val="8"/>
      <name val="Tahoma"/>
      <family val="2"/>
    </font>
    <font>
      <b/>
      <sz val="10"/>
      <color indexed="10"/>
      <name val="MS Sans Serif"/>
      <family val="2"/>
    </font>
    <font>
      <b/>
      <vertAlign val="subscript"/>
      <sz val="10"/>
      <color indexed="10"/>
      <name val="MS Sans Serif"/>
      <family val="2"/>
    </font>
    <font>
      <b/>
      <sz val="8"/>
      <name val="Tahoma"/>
      <family val="0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2" borderId="0" xfId="0" applyFont="1" applyFill="1" applyAlignment="1" applyProtection="1">
      <alignment/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2" fontId="1" fillId="3" borderId="0" xfId="0" applyNumberFormat="1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181" fontId="0" fillId="0" borderId="0" xfId="0" applyNumberFormat="1" applyAlignment="1" applyProtection="1">
      <alignment horizontal="center"/>
      <protection/>
    </xf>
    <xf numFmtId="182" fontId="0" fillId="0" borderId="0" xfId="0" applyNumberFormat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20" fillId="2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9.21'!$C$19:$C$119</c:f>
              <c:numCache/>
            </c:numRef>
          </c:yVal>
          <c:smooth val="0"/>
        </c:ser>
        <c:ser>
          <c:idx val="5"/>
          <c:order val="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9.21'!$J$49:$J$50</c:f>
              <c:numCache/>
            </c:numRef>
          </c:xVal>
          <c:yVal>
            <c:numRef>
              <c:f>'Aufgabe 9.21'!$K$49:$K$50</c:f>
              <c:numCache/>
            </c:numRef>
          </c:yVal>
          <c:smooth val="0"/>
        </c:ser>
        <c:ser>
          <c:idx val="3"/>
          <c:order val="2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9.21'!$J$25:$J$26</c:f>
              <c:numCache/>
            </c:numRef>
          </c:xVal>
          <c:yVal>
            <c:numRef>
              <c:f>'Aufgabe 9.21'!$K$25:$K$26</c:f>
              <c:numCache/>
            </c:numRef>
          </c:yVal>
          <c:smooth val="0"/>
        </c:ser>
        <c:ser>
          <c:idx val="4"/>
          <c:order val="3"/>
          <c:spPr>
            <a:ln w="3175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'Aufgabe 9.21'!$J$35:$J$38</c:f>
              <c:numCache/>
            </c:numRef>
          </c:xVal>
          <c:yVal>
            <c:numRef>
              <c:f>'Aufgabe 9.21'!$K$35:$K$38</c:f>
              <c:numCache/>
            </c:numRef>
          </c:yVal>
          <c:smooth val="0"/>
        </c:ser>
        <c:ser>
          <c:idx val="1"/>
          <c:order val="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9.21'!$J$20:$J$22</c:f>
              <c:numCache/>
            </c:numRef>
          </c:xVal>
          <c:yVal>
            <c:numRef>
              <c:f>'Aufgabe 9.21'!$K$20:$K$22</c:f>
              <c:numCache/>
            </c:numRef>
          </c:yVal>
          <c:smooth val="0"/>
        </c:ser>
        <c:ser>
          <c:idx val="2"/>
          <c:order val="5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9.21'!$G$19:$G$119</c:f>
              <c:numCache/>
            </c:numRef>
          </c:yVal>
          <c:smooth val="0"/>
        </c:ser>
        <c:axId val="30086730"/>
        <c:axId val="2345115"/>
      </c:scatterChart>
      <c:val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Gut 1</a:t>
                </a:r>
              </a:p>
            </c:rich>
          </c:tx>
          <c:layout>
            <c:manualLayout>
              <c:xMode val="factor"/>
              <c:yMode val="factor"/>
              <c:x val="0.0452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5115"/>
        <c:crosses val="autoZero"/>
        <c:crossBetween val="midCat"/>
        <c:dispUnits/>
      </c:valAx>
      <c:valAx>
        <c:axId val="234511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Gut 2</a:t>
                </a:r>
              </a:p>
            </c:rich>
          </c:tx>
          <c:layout>
            <c:manualLayout>
              <c:xMode val="factor"/>
              <c:yMode val="factor"/>
              <c:x val="0.039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86730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Samuelson-Diagramm</a:t>
            </a:r>
          </a:p>
        </c:rich>
      </c:tx>
      <c:layout>
        <c:manualLayout>
          <c:xMode val="factor"/>
          <c:yMode val="factor"/>
          <c:x val="-0.00675"/>
          <c:y val="0.89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56"/>
        </c:manualLayout>
      </c:layout>
      <c:scatterChart>
        <c:scatterStyle val="lineMarker"/>
        <c:varyColors val="0"/>
        <c:ser>
          <c:idx val="6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9.21'!$F$19:$F$119</c:f>
              <c:numCache/>
            </c:numRef>
          </c:yVal>
          <c:smooth val="0"/>
        </c:ser>
        <c:ser>
          <c:idx val="5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9.21'!$E$19:$E$119</c:f>
              <c:numCache/>
            </c:numRef>
          </c:yVal>
          <c:smooth val="0"/>
        </c:ser>
        <c:ser>
          <c:idx val="1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9.21'!$D$19:$D$119</c:f>
              <c:numCache/>
            </c:numRef>
          </c:yVal>
          <c:smooth val="0"/>
        </c:ser>
        <c:ser>
          <c:idx val="2"/>
          <c:order val="3"/>
          <c:spPr>
            <a:ln w="3175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9.21'!$J$41:$J$44</c:f>
              <c:numCache/>
            </c:numRef>
          </c:xVal>
          <c:yVal>
            <c:numRef>
              <c:f>'Aufgabe 9.21'!$K$41:$K$44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9.21'!$J$55:$J$56</c:f>
              <c:numCache/>
            </c:numRef>
          </c:xVal>
          <c:yVal>
            <c:numRef>
              <c:f>'Aufgabe 9.21'!$K$55:$K$56</c:f>
              <c:numCache/>
            </c:numRef>
          </c:yVal>
          <c:smooth val="0"/>
        </c:ser>
        <c:ser>
          <c:idx val="0"/>
          <c:order val="5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9.21'!$J$29:$J$32</c:f>
              <c:numCache/>
            </c:numRef>
          </c:xVal>
          <c:yVal>
            <c:numRef>
              <c:f>'Aufgabe 9.21'!$K$29:$K$32</c:f>
              <c:numCache/>
            </c:numRef>
          </c:yVal>
          <c:smooth val="0"/>
        </c:ser>
        <c:ser>
          <c:idx val="3"/>
          <c:order val="6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9.21'!$H$19:$H$119</c:f>
              <c:numCache/>
            </c:numRef>
          </c:yVal>
          <c:smooth val="0"/>
        </c:ser>
        <c:axId val="21106036"/>
        <c:axId val="55736597"/>
      </c:scatterChart>
      <c:valAx>
        <c:axId val="2110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Gut 1</a:t>
                </a:r>
              </a:p>
            </c:rich>
          </c:tx>
          <c:layout>
            <c:manualLayout>
              <c:xMode val="factor"/>
              <c:yMode val="factor"/>
              <c:x val="0.041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36597"/>
        <c:crosses val="autoZero"/>
        <c:crossBetween val="midCat"/>
        <c:dispUnits/>
      </c:valAx>
      <c:valAx>
        <c:axId val="55736597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Gut 2</a:t>
                </a:r>
              </a:p>
            </c:rich>
          </c:tx>
          <c:layout>
            <c:manualLayout>
              <c:xMode val="factor"/>
              <c:yMode val="factor"/>
              <c:x val="0.0397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06036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0.1205</cdr:y>
    </cdr:from>
    <cdr:to>
      <cdr:x>0.8025</cdr:x>
      <cdr:y>0.16975</cdr:y>
    </cdr:to>
    <cdr:sp>
      <cdr:nvSpPr>
        <cdr:cNvPr id="1" name="Text 1"/>
        <cdr:cNvSpPr txBox="1">
          <a:spLocks noChangeArrowheads="1"/>
        </cdr:cNvSpPr>
      </cdr:nvSpPr>
      <cdr:spPr>
        <a:xfrm>
          <a:off x="2009775" y="485775"/>
          <a:ext cx="1266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Transformationskurve</a:t>
          </a:r>
        </a:p>
      </cdr:txBody>
    </cdr:sp>
  </cdr:relSizeAnchor>
  <cdr:relSizeAnchor xmlns:cdr="http://schemas.openxmlformats.org/drawingml/2006/chartDrawing">
    <cdr:from>
      <cdr:x>0.44725</cdr:x>
      <cdr:y>0.54725</cdr:y>
    </cdr:from>
    <cdr:to>
      <cdr:x>0.685</cdr:x>
      <cdr:y>0.5965</cdr:y>
    </cdr:to>
    <cdr:sp>
      <cdr:nvSpPr>
        <cdr:cNvPr id="2" name="Text 2"/>
        <cdr:cNvSpPr txBox="1">
          <a:spLocks noChangeArrowheads="1"/>
        </cdr:cNvSpPr>
      </cdr:nvSpPr>
      <cdr:spPr>
        <a:xfrm>
          <a:off x="1819275" y="2219325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Indiff.kurve Ind 2</a:t>
          </a:r>
        </a:p>
      </cdr:txBody>
    </cdr:sp>
  </cdr:relSizeAnchor>
  <cdr:relSizeAnchor xmlns:cdr="http://schemas.openxmlformats.org/drawingml/2006/chartDrawing">
    <cdr:from>
      <cdr:x>0.27625</cdr:x>
      <cdr:y>0.427</cdr:y>
    </cdr:from>
    <cdr:to>
      <cdr:x>0.32525</cdr:x>
      <cdr:y>0.488</cdr:y>
    </cdr:to>
    <cdr:sp>
      <cdr:nvSpPr>
        <cdr:cNvPr id="3" name="Text 3"/>
        <cdr:cNvSpPr txBox="1">
          <a:spLocks noChangeArrowheads="1"/>
        </cdr:cNvSpPr>
      </cdr:nvSpPr>
      <cdr:spPr>
        <a:xfrm>
          <a:off x="1123950" y="1733550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0.60275</cdr:x>
      <cdr:y>0.21275</cdr:y>
    </cdr:from>
    <cdr:to>
      <cdr:x>0.64925</cdr:x>
      <cdr:y>0.262</cdr:y>
    </cdr:to>
    <cdr:sp>
      <cdr:nvSpPr>
        <cdr:cNvPr id="4" name="Text 5"/>
        <cdr:cNvSpPr txBox="1">
          <a:spLocks noChangeArrowheads="1"/>
        </cdr:cNvSpPr>
      </cdr:nvSpPr>
      <cdr:spPr>
        <a:xfrm>
          <a:off x="2457450" y="85725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0.27625</cdr:x>
      <cdr:y>0.0215</cdr:y>
    </cdr:from>
    <cdr:to>
      <cdr:x>0.31125</cdr:x>
      <cdr:y>0.07075</cdr:y>
    </cdr:to>
    <cdr:sp>
      <cdr:nvSpPr>
        <cdr:cNvPr id="5" name="Text 6"/>
        <cdr:cNvSpPr txBox="1">
          <a:spLocks noChangeArrowheads="1"/>
        </cdr:cNvSpPr>
      </cdr:nvSpPr>
      <cdr:spPr>
        <a:xfrm>
          <a:off x="1123950" y="8572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/>
            <a:t>y</a:t>
          </a:r>
        </a:p>
      </cdr:txBody>
    </cdr:sp>
  </cdr:relSizeAnchor>
  <cdr:relSizeAnchor xmlns:cdr="http://schemas.openxmlformats.org/drawingml/2006/chartDrawing">
    <cdr:from>
      <cdr:x>0.60275</cdr:x>
      <cdr:y>0.682</cdr:y>
    </cdr:from>
    <cdr:to>
      <cdr:x>0.66575</cdr:x>
      <cdr:y>0.743</cdr:y>
    </cdr:to>
    <cdr:sp>
      <cdr:nvSpPr>
        <cdr:cNvPr id="6" name="Text 7"/>
        <cdr:cNvSpPr txBox="1">
          <a:spLocks noChangeArrowheads="1"/>
        </cdr:cNvSpPr>
      </cdr:nvSpPr>
      <cdr:spPr>
        <a:xfrm>
          <a:off x="2457450" y="277177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0.39025</cdr:x>
      <cdr:y>0.23625</cdr:y>
    </cdr:from>
    <cdr:to>
      <cdr:x>0.628</cdr:x>
      <cdr:y>0.29925</cdr:y>
    </cdr:to>
    <cdr:sp>
      <cdr:nvSpPr>
        <cdr:cNvPr id="1" name="Text 1"/>
        <cdr:cNvSpPr txBox="1">
          <a:spLocks noChangeArrowheads="1"/>
        </cdr:cNvSpPr>
      </cdr:nvSpPr>
      <cdr:spPr>
        <a:xfrm>
          <a:off x="1590675" y="781050"/>
          <a:ext cx="971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Indiff.kurve Ind 1</a:t>
          </a:r>
        </a:p>
      </cdr:txBody>
    </cdr:sp>
  </cdr:relSizeAnchor>
  <cdr:relSizeAnchor xmlns:cdr="http://schemas.openxmlformats.org/drawingml/2006/chartDrawing">
    <cdr:from>
      <cdr:x>0.1295</cdr:x>
      <cdr:y>0.6445</cdr:y>
    </cdr:from>
    <cdr:to>
      <cdr:x>0.51175</cdr:x>
      <cdr:y>0.7075</cdr:y>
    </cdr:to>
    <cdr:sp>
      <cdr:nvSpPr>
        <cdr:cNvPr id="2" name="Text 2"/>
        <cdr:cNvSpPr txBox="1">
          <a:spLocks noChangeArrowheads="1"/>
        </cdr:cNvSpPr>
      </cdr:nvSpPr>
      <cdr:spPr>
        <a:xfrm>
          <a:off x="523875" y="2133600"/>
          <a:ext cx="1562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Rest-Transformationskurve</a:t>
          </a:r>
        </a:p>
      </cdr:txBody>
    </cdr:sp>
  </cdr:relSizeAnchor>
  <cdr:relSizeAnchor xmlns:cdr="http://schemas.openxmlformats.org/drawingml/2006/chartDrawing">
    <cdr:from>
      <cdr:x>0.221</cdr:x>
      <cdr:y>0.3955</cdr:y>
    </cdr:from>
    <cdr:to>
      <cdr:x>0.27</cdr:x>
      <cdr:y>0.47</cdr:y>
    </cdr:to>
    <cdr:sp>
      <cdr:nvSpPr>
        <cdr:cNvPr id="3" name="Text 3"/>
        <cdr:cNvSpPr txBox="1">
          <a:spLocks noChangeArrowheads="1"/>
        </cdr:cNvSpPr>
      </cdr:nvSpPr>
      <cdr:spPr>
        <a:xfrm>
          <a:off x="895350" y="1314450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0.60575</cdr:x>
      <cdr:y>0.3955</cdr:y>
    </cdr:from>
    <cdr:to>
      <cdr:x>0.66875</cdr:x>
      <cdr:y>0.47</cdr:y>
    </cdr:to>
    <cdr:sp>
      <cdr:nvSpPr>
        <cdr:cNvPr id="4" name="Text 4"/>
        <cdr:cNvSpPr txBox="1">
          <a:spLocks noChangeArrowheads="1"/>
        </cdr:cNvSpPr>
      </cdr:nvSpPr>
      <cdr:spPr>
        <a:xfrm>
          <a:off x="2466975" y="1314450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66675</xdr:rowOff>
    </xdr:from>
    <xdr:to>
      <xdr:col>18</xdr:col>
      <xdr:colOff>304800</xdr:colOff>
      <xdr:row>21</xdr:row>
      <xdr:rowOff>28575</xdr:rowOff>
    </xdr:to>
    <xdr:graphicFrame>
      <xdr:nvGraphicFramePr>
        <xdr:cNvPr id="1" name="Chart 13"/>
        <xdr:cNvGraphicFramePr/>
      </xdr:nvGraphicFramePr>
      <xdr:xfrm>
        <a:off x="7543800" y="66675"/>
        <a:ext cx="40862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20</xdr:row>
      <xdr:rowOff>123825</xdr:rowOff>
    </xdr:from>
    <xdr:to>
      <xdr:col>18</xdr:col>
      <xdr:colOff>304800</xdr:colOff>
      <xdr:row>41</xdr:row>
      <xdr:rowOff>47625</xdr:rowOff>
    </xdr:to>
    <xdr:graphicFrame>
      <xdr:nvGraphicFramePr>
        <xdr:cNvPr id="2" name="Chart 14"/>
        <xdr:cNvGraphicFramePr/>
      </xdr:nvGraphicFramePr>
      <xdr:xfrm>
        <a:off x="7543800" y="4067175"/>
        <a:ext cx="40862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10.7109375" style="2" customWidth="1"/>
    <col min="3" max="3" width="11.421875" style="1" customWidth="1"/>
    <col min="4" max="7" width="10.7109375" style="0" customWidth="1"/>
    <col min="8" max="8" width="11.140625" style="0" customWidth="1"/>
    <col min="9" max="9" width="2.8515625" style="0" customWidth="1"/>
    <col min="10" max="10" width="12.421875" style="0" customWidth="1"/>
    <col min="11" max="11" width="7.28125" style="0" customWidth="1"/>
    <col min="12" max="12" width="7.57421875" style="0" customWidth="1"/>
    <col min="13" max="13" width="4.7109375" style="0" customWidth="1"/>
  </cols>
  <sheetData>
    <row r="1" spans="1:40" ht="30.75">
      <c r="A1" s="5"/>
      <c r="B1" s="6" t="s">
        <v>31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2.75">
      <c r="A2" s="5"/>
      <c r="B2" s="7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4.25">
      <c r="A3" s="5"/>
      <c r="B3" s="7"/>
      <c r="C3" s="5"/>
      <c r="D3" s="9" t="s">
        <v>8</v>
      </c>
      <c r="E3" s="10"/>
      <c r="F3" s="10"/>
      <c r="G3" s="11" t="s">
        <v>4</v>
      </c>
      <c r="H3" s="5"/>
      <c r="I3" s="5"/>
      <c r="J3" s="12" t="s">
        <v>22</v>
      </c>
      <c r="K3" s="5">
        <f>SQRT(C9/2)</f>
        <v>7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4.25">
      <c r="A4" s="5"/>
      <c r="B4" s="7"/>
      <c r="C4" s="13"/>
      <c r="D4" s="5"/>
      <c r="E4" s="5"/>
      <c r="F4" s="5"/>
      <c r="G4" s="5"/>
      <c r="H4" s="5"/>
      <c r="I4" s="5"/>
      <c r="J4" s="12" t="s">
        <v>23</v>
      </c>
      <c r="K4" s="5">
        <f>SQRT(C9/2)</f>
        <v>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4.25">
      <c r="A5" s="5"/>
      <c r="B5" s="7"/>
      <c r="C5" s="14" t="s">
        <v>20</v>
      </c>
      <c r="D5" s="15">
        <v>1</v>
      </c>
      <c r="E5" s="15">
        <f aca="true" t="shared" si="0" ref="E5:G6">D5</f>
        <v>1</v>
      </c>
      <c r="F5" s="15">
        <f t="shared" si="0"/>
        <v>1</v>
      </c>
      <c r="G5" s="15">
        <v>1</v>
      </c>
      <c r="H5" s="5"/>
      <c r="I5" s="5"/>
      <c r="J5" s="12" t="s">
        <v>24</v>
      </c>
      <c r="K5" s="16">
        <f>G9/SQRT(C9/2)</f>
        <v>2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4.25">
      <c r="A6" s="5"/>
      <c r="B6" s="7"/>
      <c r="C6" s="14" t="s">
        <v>19</v>
      </c>
      <c r="D6" s="17">
        <f>D5</f>
        <v>1</v>
      </c>
      <c r="E6" s="15">
        <f t="shared" si="0"/>
        <v>1</v>
      </c>
      <c r="F6" s="15">
        <f t="shared" si="0"/>
        <v>1</v>
      </c>
      <c r="G6" s="15">
        <f t="shared" si="0"/>
        <v>1</v>
      </c>
      <c r="H6" s="5"/>
      <c r="I6" s="5"/>
      <c r="J6" s="12" t="s">
        <v>25</v>
      </c>
      <c r="K6" s="5">
        <f>K4-K5</f>
        <v>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4.25">
      <c r="A7" s="5"/>
      <c r="B7" s="7"/>
      <c r="C7" s="18"/>
      <c r="D7" s="5"/>
      <c r="E7" s="5"/>
      <c r="F7" s="5"/>
      <c r="G7" s="5"/>
      <c r="H7" s="19"/>
      <c r="I7" s="5"/>
      <c r="J7" s="20" t="s">
        <v>21</v>
      </c>
      <c r="K7" s="3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4.25">
      <c r="A8" s="5"/>
      <c r="B8" s="7"/>
      <c r="C8" s="14" t="s">
        <v>0</v>
      </c>
      <c r="D8" s="14" t="s">
        <v>3</v>
      </c>
      <c r="E8" s="14" t="s">
        <v>1</v>
      </c>
      <c r="F8" s="14" t="s">
        <v>1</v>
      </c>
      <c r="G8" s="14" t="s">
        <v>2</v>
      </c>
      <c r="H8" s="5"/>
      <c r="I8" s="5"/>
      <c r="J8" s="12" t="s">
        <v>26</v>
      </c>
      <c r="K8" s="5">
        <f>K7*K3/K4</f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4.25">
      <c r="A9" s="5"/>
      <c r="B9" s="7"/>
      <c r="C9" s="4">
        <v>98</v>
      </c>
      <c r="D9" s="21">
        <f>K6*K3</f>
        <v>35</v>
      </c>
      <c r="E9" s="16">
        <f>0.5*D9</f>
        <v>17.5</v>
      </c>
      <c r="F9" s="16">
        <f>1.5*D9</f>
        <v>52.5</v>
      </c>
      <c r="G9" s="3">
        <v>14</v>
      </c>
      <c r="H9" s="5"/>
      <c r="I9" s="5"/>
      <c r="J9" s="12" t="s">
        <v>27</v>
      </c>
      <c r="K9" s="5">
        <f>K8-K10</f>
        <v>0.7142857142857143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4.25">
      <c r="A10" s="5"/>
      <c r="B10" s="22"/>
      <c r="C10" s="23"/>
      <c r="D10" s="16"/>
      <c r="E10" s="16"/>
      <c r="F10" s="16"/>
      <c r="G10" s="24"/>
      <c r="H10" s="16"/>
      <c r="I10" s="5"/>
      <c r="J10" s="12" t="s">
        <v>28</v>
      </c>
      <c r="K10" s="5">
        <f>2*$G$9/$C$9</f>
        <v>0.2857142857142857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2.75">
      <c r="A11" s="5"/>
      <c r="B11" s="7"/>
      <c r="C11" s="25" t="s">
        <v>18</v>
      </c>
      <c r="D11" s="16"/>
      <c r="E11" s="16"/>
      <c r="F11" s="16"/>
      <c r="G11" s="24"/>
      <c r="H11" s="1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2.75">
      <c r="A12" s="5"/>
      <c r="B12" s="7"/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2.75">
      <c r="A13" s="5"/>
      <c r="B13" s="7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2.75">
      <c r="A14" s="5"/>
      <c r="B14" s="22"/>
      <c r="C14" s="23"/>
      <c r="D14" s="16"/>
      <c r="E14" s="16"/>
      <c r="F14" s="16"/>
      <c r="G14" s="24"/>
      <c r="H14" s="1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2.75">
      <c r="A15" s="5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2.75">
      <c r="A16" s="5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38.25" customHeight="1">
      <c r="A17" s="5"/>
      <c r="B17" s="26" t="s">
        <v>5</v>
      </c>
      <c r="C17" s="36" t="s">
        <v>11</v>
      </c>
      <c r="D17" s="36" t="s">
        <v>6</v>
      </c>
      <c r="E17" s="36"/>
      <c r="F17" s="37" t="s">
        <v>7</v>
      </c>
      <c r="G17" s="37"/>
      <c r="H17" s="36" t="s">
        <v>12</v>
      </c>
      <c r="I17" s="27"/>
      <c r="J17" s="28" t="s">
        <v>9</v>
      </c>
      <c r="K17" s="29"/>
      <c r="L17" s="2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>
      <c r="A18" s="5"/>
      <c r="B18" s="35">
        <v>0.1</v>
      </c>
      <c r="C18" s="36"/>
      <c r="D18" s="36"/>
      <c r="E18" s="36"/>
      <c r="F18" s="37"/>
      <c r="G18" s="37"/>
      <c r="H18" s="36"/>
      <c r="I18" s="27"/>
      <c r="J18" s="3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>
      <c r="A19" s="5"/>
      <c r="B19" s="31">
        <v>0</v>
      </c>
      <c r="C19" s="32">
        <f aca="true" t="shared" si="1" ref="C19:C50">SQRT(C$9-B19*B19)</f>
        <v>9.899494936611665</v>
      </c>
      <c r="D19" s="32"/>
      <c r="E19" s="32"/>
      <c r="F19" s="32"/>
      <c r="G19" s="32"/>
      <c r="H19" s="32">
        <f aca="true" t="shared" si="2" ref="H19:H50">C19-G19</f>
        <v>9.899494936611665</v>
      </c>
      <c r="I19" s="5"/>
      <c r="J19" s="10" t="s">
        <v>10</v>
      </c>
      <c r="K19" s="10"/>
      <c r="L19" s="2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>
      <c r="A20" s="5"/>
      <c r="B20" s="31">
        <f aca="true" t="shared" si="3" ref="B20:B51">B19+B$18</f>
        <v>0.1</v>
      </c>
      <c r="C20" s="32">
        <f t="shared" si="1"/>
        <v>9.898989847454132</v>
      </c>
      <c r="D20" s="32">
        <f aca="true" t="shared" si="4" ref="D20:G39">(D$9/($B20^D$5))^(1/D$6)</f>
        <v>350</v>
      </c>
      <c r="E20" s="32">
        <f t="shared" si="4"/>
        <v>175</v>
      </c>
      <c r="F20" s="32">
        <f t="shared" si="4"/>
        <v>525</v>
      </c>
      <c r="G20" s="32">
        <f t="shared" si="4"/>
        <v>140</v>
      </c>
      <c r="H20" s="32">
        <f t="shared" si="2"/>
        <v>-130.10101015254588</v>
      </c>
      <c r="I20" s="5"/>
      <c r="J20" s="5">
        <v>0</v>
      </c>
      <c r="K20" s="5">
        <f>$K$3</f>
        <v>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>
      <c r="A21" s="5"/>
      <c r="B21" s="31">
        <f t="shared" si="3"/>
        <v>0.2</v>
      </c>
      <c r="C21" s="32">
        <f t="shared" si="1"/>
        <v>9.897474425326898</v>
      </c>
      <c r="D21" s="32">
        <f t="shared" si="4"/>
        <v>175</v>
      </c>
      <c r="E21" s="32">
        <f t="shared" si="4"/>
        <v>87.5</v>
      </c>
      <c r="F21" s="32">
        <f t="shared" si="4"/>
        <v>262.5</v>
      </c>
      <c r="G21" s="32">
        <f t="shared" si="4"/>
        <v>70</v>
      </c>
      <c r="H21" s="32">
        <f t="shared" si="2"/>
        <v>-60.1025255746731</v>
      </c>
      <c r="I21" s="5"/>
      <c r="J21" s="5">
        <f>$K$3</f>
        <v>7</v>
      </c>
      <c r="K21" s="5">
        <f>$K$3</f>
        <v>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>
      <c r="A22" s="5"/>
      <c r="B22" s="31">
        <f t="shared" si="3"/>
        <v>0.30000000000000004</v>
      </c>
      <c r="C22" s="32">
        <f t="shared" si="1"/>
        <v>9.894948206029175</v>
      </c>
      <c r="D22" s="32">
        <f t="shared" si="4"/>
        <v>116.66666666666664</v>
      </c>
      <c r="E22" s="32">
        <f t="shared" si="4"/>
        <v>58.33333333333332</v>
      </c>
      <c r="F22" s="32">
        <f t="shared" si="4"/>
        <v>174.99999999999997</v>
      </c>
      <c r="G22" s="32">
        <f t="shared" si="4"/>
        <v>46.66666666666666</v>
      </c>
      <c r="H22" s="32">
        <f t="shared" si="2"/>
        <v>-36.77171846063748</v>
      </c>
      <c r="I22" s="5"/>
      <c r="J22" s="5">
        <f>$K$3</f>
        <v>7</v>
      </c>
      <c r="K22" s="5"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>
      <c r="A23" s="5"/>
      <c r="B23" s="31">
        <f t="shared" si="3"/>
        <v>0.4</v>
      </c>
      <c r="C23" s="32">
        <f t="shared" si="1"/>
        <v>9.891410415102591</v>
      </c>
      <c r="D23" s="32">
        <f t="shared" si="4"/>
        <v>87.5</v>
      </c>
      <c r="E23" s="32">
        <f t="shared" si="4"/>
        <v>43.75</v>
      </c>
      <c r="F23" s="32">
        <f t="shared" si="4"/>
        <v>131.25</v>
      </c>
      <c r="G23" s="32">
        <f t="shared" si="4"/>
        <v>35</v>
      </c>
      <c r="H23" s="32">
        <f t="shared" si="2"/>
        <v>-25.10858958489741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>
      <c r="A24" s="5"/>
      <c r="B24" s="31">
        <f t="shared" si="3"/>
        <v>0.5</v>
      </c>
      <c r="C24" s="32">
        <f t="shared" si="1"/>
        <v>9.886859966642595</v>
      </c>
      <c r="D24" s="32">
        <f t="shared" si="4"/>
        <v>70</v>
      </c>
      <c r="E24" s="32">
        <f t="shared" si="4"/>
        <v>35</v>
      </c>
      <c r="F24" s="32">
        <f t="shared" si="4"/>
        <v>105</v>
      </c>
      <c r="G24" s="32">
        <f t="shared" si="4"/>
        <v>28</v>
      </c>
      <c r="H24" s="32">
        <f t="shared" si="2"/>
        <v>-18.113140033357404</v>
      </c>
      <c r="I24" s="5"/>
      <c r="J24" s="10" t="s">
        <v>13</v>
      </c>
      <c r="K24" s="29"/>
      <c r="L24" s="2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>
      <c r="A25" s="5"/>
      <c r="B25" s="31">
        <f t="shared" si="3"/>
        <v>0.6</v>
      </c>
      <c r="C25" s="32">
        <f t="shared" si="1"/>
        <v>9.8812954616285</v>
      </c>
      <c r="D25" s="32">
        <f t="shared" si="4"/>
        <v>58.333333333333336</v>
      </c>
      <c r="E25" s="32">
        <f t="shared" si="4"/>
        <v>29.166666666666668</v>
      </c>
      <c r="F25" s="32">
        <f t="shared" si="4"/>
        <v>87.5</v>
      </c>
      <c r="G25" s="32">
        <f t="shared" si="4"/>
        <v>23.333333333333336</v>
      </c>
      <c r="H25" s="32">
        <f t="shared" si="2"/>
        <v>-13.452037871704835</v>
      </c>
      <c r="I25" s="5"/>
      <c r="J25" s="5">
        <v>0</v>
      </c>
      <c r="K25" s="5">
        <f>K26</f>
        <v>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>
      <c r="A26" s="5"/>
      <c r="B26" s="31">
        <f t="shared" si="3"/>
        <v>0.7</v>
      </c>
      <c r="C26" s="32">
        <f t="shared" si="1"/>
        <v>9.874715185766119</v>
      </c>
      <c r="D26" s="32">
        <f t="shared" si="4"/>
        <v>50</v>
      </c>
      <c r="E26" s="32">
        <f t="shared" si="4"/>
        <v>25</v>
      </c>
      <c r="F26" s="32">
        <f t="shared" si="4"/>
        <v>75</v>
      </c>
      <c r="G26" s="32">
        <f t="shared" si="4"/>
        <v>20</v>
      </c>
      <c r="H26" s="32">
        <f t="shared" si="2"/>
        <v>-10.125284814233881</v>
      </c>
      <c r="I26" s="5"/>
      <c r="J26" s="5">
        <f>$K$3</f>
        <v>7</v>
      </c>
      <c r="K26" s="5">
        <f>(G$9/($J26^G$5))^(1/G$6)</f>
        <v>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>
      <c r="A27" s="5"/>
      <c r="B27" s="31">
        <f t="shared" si="3"/>
        <v>0.7999999999999999</v>
      </c>
      <c r="C27" s="32">
        <f t="shared" si="1"/>
        <v>9.867117106835208</v>
      </c>
      <c r="D27" s="32">
        <f t="shared" si="4"/>
        <v>43.75000000000001</v>
      </c>
      <c r="E27" s="32">
        <f t="shared" si="4"/>
        <v>21.875000000000004</v>
      </c>
      <c r="F27" s="32">
        <f t="shared" si="4"/>
        <v>65.625</v>
      </c>
      <c r="G27" s="32">
        <f t="shared" si="4"/>
        <v>17.5</v>
      </c>
      <c r="H27" s="32">
        <f t="shared" si="2"/>
        <v>-7.632882893164792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>
      <c r="A28" s="5"/>
      <c r="B28" s="31">
        <f t="shared" si="3"/>
        <v>0.8999999999999999</v>
      </c>
      <c r="C28" s="32">
        <f t="shared" si="1"/>
        <v>9.858498871532115</v>
      </c>
      <c r="D28" s="32">
        <f t="shared" si="4"/>
        <v>38.88888888888889</v>
      </c>
      <c r="E28" s="32">
        <f t="shared" si="4"/>
        <v>19.444444444444446</v>
      </c>
      <c r="F28" s="32">
        <f t="shared" si="4"/>
        <v>58.333333333333336</v>
      </c>
      <c r="G28" s="32">
        <f t="shared" si="4"/>
        <v>15.555555555555557</v>
      </c>
      <c r="H28" s="32">
        <f t="shared" si="2"/>
        <v>-5.697056684023442</v>
      </c>
      <c r="I28" s="5"/>
      <c r="J28" s="10" t="s">
        <v>14</v>
      </c>
      <c r="K28" s="29"/>
      <c r="L28" s="2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>
      <c r="A29" s="5"/>
      <c r="B29" s="31">
        <f t="shared" si="3"/>
        <v>0.9999999999999999</v>
      </c>
      <c r="C29" s="32">
        <f t="shared" si="1"/>
        <v>9.848857801796104</v>
      </c>
      <c r="D29" s="32">
        <f t="shared" si="4"/>
        <v>35.00000000000001</v>
      </c>
      <c r="E29" s="32">
        <f t="shared" si="4"/>
        <v>17.500000000000004</v>
      </c>
      <c r="F29" s="32">
        <f t="shared" si="4"/>
        <v>52.50000000000001</v>
      </c>
      <c r="G29" s="32">
        <f t="shared" si="4"/>
        <v>14.000000000000002</v>
      </c>
      <c r="H29" s="32">
        <f t="shared" si="2"/>
        <v>-4.151142198203898</v>
      </c>
      <c r="I29" s="5"/>
      <c r="J29" s="5">
        <v>0</v>
      </c>
      <c r="K29" s="5">
        <f>K30</f>
        <v>5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>
      <c r="A30" s="5"/>
      <c r="B30" s="31">
        <f t="shared" si="3"/>
        <v>1.0999999999999999</v>
      </c>
      <c r="C30" s="32">
        <f t="shared" si="1"/>
        <v>9.838190890605855</v>
      </c>
      <c r="D30" s="32">
        <f t="shared" si="4"/>
        <v>31.818181818181824</v>
      </c>
      <c r="E30" s="32">
        <f t="shared" si="4"/>
        <v>15.909090909090912</v>
      </c>
      <c r="F30" s="32">
        <f t="shared" si="4"/>
        <v>47.727272727272734</v>
      </c>
      <c r="G30" s="32">
        <f t="shared" si="4"/>
        <v>12.727272727272728</v>
      </c>
      <c r="H30" s="32">
        <f t="shared" si="2"/>
        <v>-2.8890818366668736</v>
      </c>
      <c r="I30" s="5"/>
      <c r="J30" s="5">
        <f>$K$3</f>
        <v>7</v>
      </c>
      <c r="K30" s="5">
        <f>(D$9/($J30^D$5))^(1/D$6)</f>
        <v>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>
      <c r="A31" s="5"/>
      <c r="B31" s="31">
        <f t="shared" si="3"/>
        <v>1.2</v>
      </c>
      <c r="C31" s="32">
        <f t="shared" si="1"/>
        <v>9.826494797230598</v>
      </c>
      <c r="D31" s="32">
        <f t="shared" si="4"/>
        <v>29.166666666666668</v>
      </c>
      <c r="E31" s="32">
        <f t="shared" si="4"/>
        <v>14.583333333333334</v>
      </c>
      <c r="F31" s="32">
        <f t="shared" si="4"/>
        <v>43.75</v>
      </c>
      <c r="G31" s="32">
        <f t="shared" si="4"/>
        <v>11.666666666666668</v>
      </c>
      <c r="H31" s="32">
        <f t="shared" si="2"/>
        <v>-1.8401718694360696</v>
      </c>
      <c r="I31" s="5"/>
      <c r="J31" s="5">
        <f>J30</f>
        <v>7</v>
      </c>
      <c r="K31" s="5"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>
      <c r="A32" s="5"/>
      <c r="B32" s="31">
        <f t="shared" si="3"/>
        <v>1.3</v>
      </c>
      <c r="C32" s="32">
        <f t="shared" si="1"/>
        <v>9.813765841918178</v>
      </c>
      <c r="D32" s="32">
        <f t="shared" si="4"/>
        <v>26.923076923076923</v>
      </c>
      <c r="E32" s="32">
        <f t="shared" si="4"/>
        <v>13.461538461538462</v>
      </c>
      <c r="F32" s="32">
        <f t="shared" si="4"/>
        <v>40.38461538461538</v>
      </c>
      <c r="G32" s="32">
        <f t="shared" si="4"/>
        <v>10.769230769230768</v>
      </c>
      <c r="H32" s="32">
        <f t="shared" si="2"/>
        <v>-0.9554649273125904</v>
      </c>
      <c r="I32" s="5"/>
      <c r="J32" s="5">
        <f>J31</f>
        <v>7</v>
      </c>
      <c r="K32" s="5">
        <v>10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.75">
      <c r="A33" s="5"/>
      <c r="B33" s="31">
        <f t="shared" si="3"/>
        <v>1.4000000000000001</v>
      </c>
      <c r="C33" s="32">
        <f t="shared" si="1"/>
        <v>9.8</v>
      </c>
      <c r="D33" s="32">
        <f t="shared" si="4"/>
        <v>24.999999999999996</v>
      </c>
      <c r="E33" s="32">
        <f t="shared" si="4"/>
        <v>12.499999999999998</v>
      </c>
      <c r="F33" s="32">
        <f t="shared" si="4"/>
        <v>37.49999999999999</v>
      </c>
      <c r="G33" s="32">
        <f t="shared" si="4"/>
        <v>9.999999999999998</v>
      </c>
      <c r="H33" s="32">
        <f t="shared" si="2"/>
        <v>-0.1999999999999975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.75">
      <c r="A34" s="5"/>
      <c r="B34" s="31">
        <f t="shared" si="3"/>
        <v>1.5000000000000002</v>
      </c>
      <c r="C34" s="32">
        <f t="shared" si="1"/>
        <v>9.785192895390463</v>
      </c>
      <c r="D34" s="32">
        <f t="shared" si="4"/>
        <v>23.33333333333333</v>
      </c>
      <c r="E34" s="32">
        <f t="shared" si="4"/>
        <v>11.666666666666664</v>
      </c>
      <c r="F34" s="32">
        <f t="shared" si="4"/>
        <v>34.99999999999999</v>
      </c>
      <c r="G34" s="32">
        <f t="shared" si="4"/>
        <v>9.333333333333332</v>
      </c>
      <c r="H34" s="32">
        <f t="shared" si="2"/>
        <v>0.4518595620571304</v>
      </c>
      <c r="I34" s="5"/>
      <c r="J34" s="10" t="s">
        <v>15</v>
      </c>
      <c r="K34" s="29"/>
      <c r="L34" s="2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.75">
      <c r="A35" s="5"/>
      <c r="B35" s="31">
        <f t="shared" si="3"/>
        <v>1.6000000000000003</v>
      </c>
      <c r="C35" s="32">
        <f t="shared" si="1"/>
        <v>9.76933979345585</v>
      </c>
      <c r="D35" s="32">
        <f t="shared" si="4"/>
        <v>21.874999999999996</v>
      </c>
      <c r="E35" s="32">
        <f t="shared" si="4"/>
        <v>10.937499999999998</v>
      </c>
      <c r="F35" s="32">
        <f t="shared" si="4"/>
        <v>32.81249999999999</v>
      </c>
      <c r="G35" s="32">
        <f t="shared" si="4"/>
        <v>8.749999999999998</v>
      </c>
      <c r="H35" s="32">
        <f t="shared" si="2"/>
        <v>1.0193397934558526</v>
      </c>
      <c r="I35" s="5"/>
      <c r="J35" s="5">
        <v>0</v>
      </c>
      <c r="K35" s="5">
        <f>K36</f>
        <v>4.827586206896552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75">
      <c r="A36" s="5"/>
      <c r="B36" s="31">
        <f t="shared" si="3"/>
        <v>1.7000000000000004</v>
      </c>
      <c r="C36" s="32">
        <f t="shared" si="1"/>
        <v>9.752435593224904</v>
      </c>
      <c r="D36" s="32">
        <f t="shared" si="4"/>
        <v>20.58823529411764</v>
      </c>
      <c r="E36" s="32">
        <f t="shared" si="4"/>
        <v>10.29411764705882</v>
      </c>
      <c r="F36" s="32">
        <f t="shared" si="4"/>
        <v>30.882352941176464</v>
      </c>
      <c r="G36" s="32">
        <f t="shared" si="4"/>
        <v>8.235294117647056</v>
      </c>
      <c r="H36" s="32">
        <f t="shared" si="2"/>
        <v>1.5171414755778478</v>
      </c>
      <c r="I36" s="5"/>
      <c r="J36" s="3">
        <v>2.9</v>
      </c>
      <c r="K36" s="5">
        <f>(G$9/($J36^G$5))^(1/G$6)</f>
        <v>4.827586206896552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75">
      <c r="A37" s="5"/>
      <c r="B37" s="31">
        <f t="shared" si="3"/>
        <v>1.8000000000000005</v>
      </c>
      <c r="C37" s="32">
        <f t="shared" si="1"/>
        <v>9.734474818910366</v>
      </c>
      <c r="D37" s="32">
        <f t="shared" si="4"/>
        <v>19.44444444444444</v>
      </c>
      <c r="E37" s="32">
        <f t="shared" si="4"/>
        <v>9.72222222222222</v>
      </c>
      <c r="F37" s="32">
        <f t="shared" si="4"/>
        <v>29.166666666666657</v>
      </c>
      <c r="G37" s="32">
        <f t="shared" si="4"/>
        <v>7.777777777777776</v>
      </c>
      <c r="H37" s="32">
        <f t="shared" si="2"/>
        <v>1.95669704113259</v>
      </c>
      <c r="I37" s="5"/>
      <c r="J37" s="5">
        <f>J36</f>
        <v>2.9</v>
      </c>
      <c r="K37" s="5"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.75">
      <c r="A38" s="5"/>
      <c r="B38" s="31">
        <f t="shared" si="3"/>
        <v>1.9000000000000006</v>
      </c>
      <c r="C38" s="32">
        <f t="shared" si="1"/>
        <v>9.715451610707554</v>
      </c>
      <c r="D38" s="32">
        <f t="shared" si="4"/>
        <v>18.42105263157894</v>
      </c>
      <c r="E38" s="32">
        <f t="shared" si="4"/>
        <v>9.21052631578947</v>
      </c>
      <c r="F38" s="32">
        <f t="shared" si="4"/>
        <v>27.631578947368414</v>
      </c>
      <c r="G38" s="32">
        <f t="shared" si="4"/>
        <v>7.368421052631577</v>
      </c>
      <c r="H38" s="32">
        <f t="shared" si="2"/>
        <v>2.3470305580759767</v>
      </c>
      <c r="I38" s="5"/>
      <c r="J38" s="5">
        <f>J36</f>
        <v>2.9</v>
      </c>
      <c r="K38" s="5">
        <f>SQRT(C$9-J36*J36)</f>
        <v>9.465199416811037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.75">
      <c r="A39" s="5"/>
      <c r="B39" s="31">
        <f t="shared" si="3"/>
        <v>2.0000000000000004</v>
      </c>
      <c r="C39" s="32">
        <f t="shared" si="1"/>
        <v>9.695359714832659</v>
      </c>
      <c r="D39" s="32">
        <f t="shared" si="4"/>
        <v>17.499999999999996</v>
      </c>
      <c r="E39" s="32">
        <f t="shared" si="4"/>
        <v>8.749999999999998</v>
      </c>
      <c r="F39" s="32">
        <f t="shared" si="4"/>
        <v>26.249999999999993</v>
      </c>
      <c r="G39" s="32">
        <f t="shared" si="4"/>
        <v>6.999999999999998</v>
      </c>
      <c r="H39" s="32">
        <f t="shared" si="2"/>
        <v>2.6953597148326605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2.75">
      <c r="A40" s="5"/>
      <c r="B40" s="31">
        <f t="shared" si="3"/>
        <v>2.1000000000000005</v>
      </c>
      <c r="C40" s="32">
        <f t="shared" si="1"/>
        <v>9.674192472759678</v>
      </c>
      <c r="D40" s="32">
        <f aca="true" t="shared" si="5" ref="D40:G59">(D$9/($B40^D$5))^(1/D$6)</f>
        <v>16.66666666666666</v>
      </c>
      <c r="E40" s="32">
        <f t="shared" si="5"/>
        <v>8.33333333333333</v>
      </c>
      <c r="F40" s="32">
        <f t="shared" si="5"/>
        <v>24.999999999999993</v>
      </c>
      <c r="G40" s="32">
        <f t="shared" si="5"/>
        <v>6.666666666666665</v>
      </c>
      <c r="H40" s="32">
        <f t="shared" si="2"/>
        <v>3.007525806093013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.75">
      <c r="A41" s="5"/>
      <c r="B41" s="31">
        <f t="shared" si="3"/>
        <v>2.2000000000000006</v>
      </c>
      <c r="C41" s="32">
        <f t="shared" si="1"/>
        <v>9.651942809610922</v>
      </c>
      <c r="D41" s="32">
        <f t="shared" si="5"/>
        <v>15.909090909090905</v>
      </c>
      <c r="E41" s="32">
        <f t="shared" si="5"/>
        <v>7.954545454545452</v>
      </c>
      <c r="F41" s="32">
        <f t="shared" si="5"/>
        <v>23.863636363636356</v>
      </c>
      <c r="G41" s="32">
        <f t="shared" si="5"/>
        <v>6.3636363636363615</v>
      </c>
      <c r="H41" s="32">
        <f t="shared" si="2"/>
        <v>3.288306445974561</v>
      </c>
      <c r="I41" s="5"/>
      <c r="J41" s="5">
        <v>0</v>
      </c>
      <c r="K41" s="5">
        <f>K42</f>
        <v>4.637613209914486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75">
      <c r="A42" s="5"/>
      <c r="B42" s="31">
        <f t="shared" si="3"/>
        <v>2.3000000000000007</v>
      </c>
      <c r="C42" s="32">
        <f t="shared" si="1"/>
        <v>9.628603221651622</v>
      </c>
      <c r="D42" s="32">
        <f t="shared" si="5"/>
        <v>15.21739130434782</v>
      </c>
      <c r="E42" s="32">
        <f t="shared" si="5"/>
        <v>7.60869565217391</v>
      </c>
      <c r="F42" s="32">
        <f t="shared" si="5"/>
        <v>22.82608695652173</v>
      </c>
      <c r="G42" s="32">
        <f t="shared" si="5"/>
        <v>6.086956521739128</v>
      </c>
      <c r="H42" s="32">
        <f t="shared" si="2"/>
        <v>3.5416466999124934</v>
      </c>
      <c r="I42" s="5"/>
      <c r="J42" s="5">
        <f>J36</f>
        <v>2.9</v>
      </c>
      <c r="K42" s="5">
        <f>SQRT(C$9-J42*J42)-(G$9/($J42^G$5))^(1/G$6)</f>
        <v>4.637613209914486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>
      <c r="A43" s="5"/>
      <c r="B43" s="31">
        <f t="shared" si="3"/>
        <v>2.400000000000001</v>
      </c>
      <c r="C43" s="32">
        <f t="shared" si="1"/>
        <v>9.604165762834375</v>
      </c>
      <c r="D43" s="32">
        <f t="shared" si="5"/>
        <v>14.583333333333329</v>
      </c>
      <c r="E43" s="32">
        <f t="shared" si="5"/>
        <v>7.291666666666664</v>
      </c>
      <c r="F43" s="32">
        <f t="shared" si="5"/>
        <v>21.874999999999993</v>
      </c>
      <c r="G43" s="32">
        <f t="shared" si="5"/>
        <v>5.833333333333331</v>
      </c>
      <c r="H43" s="32">
        <f t="shared" si="2"/>
        <v>3.770832429501044</v>
      </c>
      <c r="I43" s="5"/>
      <c r="J43" s="5">
        <f>J42</f>
        <v>2.9</v>
      </c>
      <c r="K43" s="5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75">
      <c r="A44" s="5"/>
      <c r="B44" s="31">
        <f t="shared" si="3"/>
        <v>2.500000000000001</v>
      </c>
      <c r="C44" s="32">
        <f t="shared" si="1"/>
        <v>9.578622030334008</v>
      </c>
      <c r="D44" s="32">
        <f t="shared" si="5"/>
        <v>13.999999999999995</v>
      </c>
      <c r="E44" s="32">
        <f t="shared" si="5"/>
        <v>6.999999999999997</v>
      </c>
      <c r="F44" s="32">
        <f t="shared" si="5"/>
        <v>20.999999999999993</v>
      </c>
      <c r="G44" s="32">
        <f t="shared" si="5"/>
        <v>5.599999999999998</v>
      </c>
      <c r="H44" s="32">
        <f t="shared" si="2"/>
        <v>3.9786220303340105</v>
      </c>
      <c r="I44" s="5"/>
      <c r="J44" s="5">
        <f>J42</f>
        <v>2.9</v>
      </c>
      <c r="K44" s="5">
        <v>10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75">
      <c r="A45" s="5"/>
      <c r="B45" s="31">
        <f t="shared" si="3"/>
        <v>2.600000000000001</v>
      </c>
      <c r="C45" s="32">
        <f t="shared" si="1"/>
        <v>9.551963149007642</v>
      </c>
      <c r="D45" s="32">
        <f t="shared" si="5"/>
        <v>13.461538461538456</v>
      </c>
      <c r="E45" s="32">
        <f t="shared" si="5"/>
        <v>6.730769230769228</v>
      </c>
      <c r="F45" s="32">
        <f t="shared" si="5"/>
        <v>20.192307692307686</v>
      </c>
      <c r="G45" s="32">
        <f t="shared" si="5"/>
        <v>5.384615384615382</v>
      </c>
      <c r="H45" s="32">
        <f t="shared" si="2"/>
        <v>4.16734776439226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.75">
      <c r="A46" s="5"/>
      <c r="B46" s="31">
        <f t="shared" si="3"/>
        <v>2.700000000000001</v>
      </c>
      <c r="C46" s="32">
        <f t="shared" si="1"/>
        <v>9.524179754708538</v>
      </c>
      <c r="D46" s="32">
        <f t="shared" si="5"/>
        <v>12.962962962962958</v>
      </c>
      <c r="E46" s="32">
        <f t="shared" si="5"/>
        <v>6.481481481481479</v>
      </c>
      <c r="F46" s="32">
        <f t="shared" si="5"/>
        <v>19.444444444444436</v>
      </c>
      <c r="G46" s="32">
        <f t="shared" si="5"/>
        <v>5.185185185185183</v>
      </c>
      <c r="H46" s="32">
        <f t="shared" si="2"/>
        <v>4.338994569523354</v>
      </c>
      <c r="I46" s="5"/>
      <c r="J46" s="10" t="s">
        <v>16</v>
      </c>
      <c r="K46" s="29"/>
      <c r="L46" s="29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4.25">
      <c r="A47" s="5"/>
      <c r="B47" s="31">
        <f t="shared" si="3"/>
        <v>2.800000000000001</v>
      </c>
      <c r="C47" s="32">
        <f t="shared" si="1"/>
        <v>9.495261976375375</v>
      </c>
      <c r="D47" s="32">
        <f t="shared" si="5"/>
        <v>12.499999999999995</v>
      </c>
      <c r="E47" s="32">
        <f t="shared" si="5"/>
        <v>6.249999999999997</v>
      </c>
      <c r="F47" s="32">
        <f t="shared" si="5"/>
        <v>18.749999999999993</v>
      </c>
      <c r="G47" s="32">
        <f t="shared" si="5"/>
        <v>4.999999999999998</v>
      </c>
      <c r="H47" s="32">
        <f t="shared" si="2"/>
        <v>4.495261976375376</v>
      </c>
      <c r="I47" s="5"/>
      <c r="J47" s="33" t="s">
        <v>29</v>
      </c>
      <c r="K47" s="5">
        <f>-K10/K7</f>
        <v>-0.2857142857142857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.75">
      <c r="A48" s="5"/>
      <c r="B48" s="31">
        <f t="shared" si="3"/>
        <v>2.9000000000000012</v>
      </c>
      <c r="C48" s="32">
        <f t="shared" si="1"/>
        <v>9.465199416811037</v>
      </c>
      <c r="D48" s="32">
        <f t="shared" si="5"/>
        <v>12.068965517241374</v>
      </c>
      <c r="E48" s="32">
        <f t="shared" si="5"/>
        <v>6.034482758620687</v>
      </c>
      <c r="F48" s="32">
        <f t="shared" si="5"/>
        <v>18.10344827586206</v>
      </c>
      <c r="G48" s="32">
        <f t="shared" si="5"/>
        <v>4.82758620689655</v>
      </c>
      <c r="H48" s="32">
        <f t="shared" si="2"/>
        <v>4.6376132099144876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>
      <c r="A49" s="5"/>
      <c r="B49" s="31">
        <f t="shared" si="3"/>
        <v>3.0000000000000013</v>
      </c>
      <c r="C49" s="32">
        <f t="shared" si="1"/>
        <v>9.433981132056603</v>
      </c>
      <c r="D49" s="32">
        <f t="shared" si="5"/>
        <v>11.66666666666666</v>
      </c>
      <c r="E49" s="32">
        <f t="shared" si="5"/>
        <v>5.83333333333333</v>
      </c>
      <c r="F49" s="32">
        <f t="shared" si="5"/>
        <v>17.499999999999993</v>
      </c>
      <c r="G49" s="32">
        <f t="shared" si="5"/>
        <v>4.666666666666664</v>
      </c>
      <c r="H49" s="32">
        <f t="shared" si="2"/>
        <v>4.767314465389939</v>
      </c>
      <c r="I49" s="5"/>
      <c r="J49" s="5">
        <v>4</v>
      </c>
      <c r="K49" s="5">
        <f>K$47*(J49-K$3)+K$26</f>
        <v>2.857142857142857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2.75">
      <c r="A50" s="5"/>
      <c r="B50" s="31">
        <f t="shared" si="3"/>
        <v>3.1000000000000014</v>
      </c>
      <c r="C50" s="32">
        <f t="shared" si="1"/>
        <v>9.401595609256972</v>
      </c>
      <c r="D50" s="32">
        <f t="shared" si="5"/>
        <v>11.290322580645157</v>
      </c>
      <c r="E50" s="32">
        <f t="shared" si="5"/>
        <v>5.645161290322578</v>
      </c>
      <c r="F50" s="32">
        <f t="shared" si="5"/>
        <v>16.935483870967733</v>
      </c>
      <c r="G50" s="32">
        <f t="shared" si="5"/>
        <v>4.516129032258062</v>
      </c>
      <c r="H50" s="32">
        <f t="shared" si="2"/>
        <v>4.88546657699891</v>
      </c>
      <c r="I50" s="5"/>
      <c r="J50" s="5">
        <v>10</v>
      </c>
      <c r="K50" s="5">
        <f>K$47*(J50-K$3)+K$26</f>
        <v>1.1428571428571428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.75">
      <c r="A51" s="5"/>
      <c r="B51" s="31">
        <f t="shared" si="3"/>
        <v>3.2000000000000015</v>
      </c>
      <c r="C51" s="32">
        <f aca="true" t="shared" si="6" ref="C51:C82">SQRT(C$9-B51*B51)</f>
        <v>9.368030742904295</v>
      </c>
      <c r="D51" s="32">
        <f t="shared" si="5"/>
        <v>10.937499999999995</v>
      </c>
      <c r="E51" s="32">
        <f t="shared" si="5"/>
        <v>5.468749999999997</v>
      </c>
      <c r="F51" s="32">
        <f t="shared" si="5"/>
        <v>16.406249999999993</v>
      </c>
      <c r="G51" s="32">
        <f t="shared" si="5"/>
        <v>4.374999999999998</v>
      </c>
      <c r="H51" s="32">
        <f aca="true" t="shared" si="7" ref="H51:H82">C51-G51</f>
        <v>4.993030742904297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2.75">
      <c r="A52" s="5"/>
      <c r="B52" s="31">
        <f aca="true" t="shared" si="8" ref="B52:B83">B51+B$18</f>
        <v>3.3000000000000016</v>
      </c>
      <c r="C52" s="32">
        <f t="shared" si="6"/>
        <v>9.333273809333999</v>
      </c>
      <c r="D52" s="32">
        <f t="shared" si="5"/>
        <v>10.6060606060606</v>
      </c>
      <c r="E52" s="32">
        <f t="shared" si="5"/>
        <v>5.3030303030303</v>
      </c>
      <c r="F52" s="32">
        <f t="shared" si="5"/>
        <v>15.909090909090901</v>
      </c>
      <c r="G52" s="32">
        <f t="shared" si="5"/>
        <v>4.24242424242424</v>
      </c>
      <c r="H52" s="32">
        <f t="shared" si="7"/>
        <v>5.090849566909759</v>
      </c>
      <c r="I52" s="5"/>
      <c r="J52" s="10" t="s">
        <v>17</v>
      </c>
      <c r="K52" s="29"/>
      <c r="L52" s="2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4.25">
      <c r="A53" s="5"/>
      <c r="B53" s="31">
        <f t="shared" si="8"/>
        <v>3.4000000000000017</v>
      </c>
      <c r="C53" s="32">
        <f t="shared" si="6"/>
        <v>9.297311439335566</v>
      </c>
      <c r="D53" s="32">
        <f t="shared" si="5"/>
        <v>10.294117647058819</v>
      </c>
      <c r="E53" s="32">
        <f t="shared" si="5"/>
        <v>5.1470588235294095</v>
      </c>
      <c r="F53" s="32">
        <f t="shared" si="5"/>
        <v>15.441176470588228</v>
      </c>
      <c r="G53" s="32">
        <f t="shared" si="5"/>
        <v>4.117647058823527</v>
      </c>
      <c r="H53" s="32">
        <f t="shared" si="7"/>
        <v>5.179664380512039</v>
      </c>
      <c r="I53" s="5"/>
      <c r="J53" s="33" t="s">
        <v>30</v>
      </c>
      <c r="K53" s="5">
        <f>-K9/K7</f>
        <v>-0.7142857142857143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2.75">
      <c r="A54" s="5"/>
      <c r="B54" s="31">
        <f t="shared" si="8"/>
        <v>3.5000000000000018</v>
      </c>
      <c r="C54" s="32">
        <f t="shared" si="6"/>
        <v>9.260129588726066</v>
      </c>
      <c r="D54" s="32">
        <f t="shared" si="5"/>
        <v>9.999999999999995</v>
      </c>
      <c r="E54" s="32">
        <f t="shared" si="5"/>
        <v>4.999999999999997</v>
      </c>
      <c r="F54" s="32">
        <f t="shared" si="5"/>
        <v>14.999999999999993</v>
      </c>
      <c r="G54" s="32">
        <f t="shared" si="5"/>
        <v>3.999999999999998</v>
      </c>
      <c r="H54" s="32">
        <f t="shared" si="7"/>
        <v>5.260129588726068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2.75">
      <c r="A55" s="5"/>
      <c r="B55" s="31">
        <f t="shared" si="8"/>
        <v>3.600000000000002</v>
      </c>
      <c r="C55" s="32">
        <f t="shared" si="6"/>
        <v>9.221713506718803</v>
      </c>
      <c r="D55" s="32">
        <f t="shared" si="5"/>
        <v>9.722222222222218</v>
      </c>
      <c r="E55" s="32">
        <f t="shared" si="5"/>
        <v>4.861111111111109</v>
      </c>
      <c r="F55" s="32">
        <f t="shared" si="5"/>
        <v>14.583333333333325</v>
      </c>
      <c r="G55" s="32">
        <f t="shared" si="5"/>
        <v>3.888888888888887</v>
      </c>
      <c r="H55" s="32">
        <f t="shared" si="7"/>
        <v>5.332824617829916</v>
      </c>
      <c r="I55" s="5"/>
      <c r="J55" s="5">
        <v>4</v>
      </c>
      <c r="K55" s="5">
        <f>K$53*(J55-K$3)+K$30</f>
        <v>7.142857142857142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2.75">
      <c r="A56" s="5"/>
      <c r="B56" s="31">
        <f t="shared" si="8"/>
        <v>3.700000000000002</v>
      </c>
      <c r="C56" s="32">
        <f t="shared" si="6"/>
        <v>9.182047701901793</v>
      </c>
      <c r="D56" s="32">
        <f t="shared" si="5"/>
        <v>9.459459459459454</v>
      </c>
      <c r="E56" s="32">
        <f t="shared" si="5"/>
        <v>4.729729729729727</v>
      </c>
      <c r="F56" s="32">
        <f t="shared" si="5"/>
        <v>14.189189189189182</v>
      </c>
      <c r="G56" s="32">
        <f t="shared" si="5"/>
        <v>3.783783783783782</v>
      </c>
      <c r="H56" s="32">
        <f t="shared" si="7"/>
        <v>5.39826391811801</v>
      </c>
      <c r="I56" s="5"/>
      <c r="J56" s="5">
        <v>10</v>
      </c>
      <c r="K56" s="5">
        <f>K$53*(J56-K$3)+K$30</f>
        <v>2.857142857142857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.75">
      <c r="A57" s="5"/>
      <c r="B57" s="31">
        <f t="shared" si="8"/>
        <v>3.800000000000002</v>
      </c>
      <c r="C57" s="32">
        <f t="shared" si="6"/>
        <v>9.14111590562115</v>
      </c>
      <c r="D57" s="32">
        <f t="shared" si="5"/>
        <v>9.210526315789469</v>
      </c>
      <c r="E57" s="32">
        <f t="shared" si="5"/>
        <v>4.6052631578947345</v>
      </c>
      <c r="F57" s="32">
        <f t="shared" si="5"/>
        <v>13.815789473684204</v>
      </c>
      <c r="G57" s="32">
        <f t="shared" si="5"/>
        <v>3.6842105263157876</v>
      </c>
      <c r="H57" s="32">
        <f t="shared" si="7"/>
        <v>5.456905379305363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.75">
      <c r="A58" s="5"/>
      <c r="B58" s="31">
        <f t="shared" si="8"/>
        <v>3.900000000000002</v>
      </c>
      <c r="C58" s="32">
        <f t="shared" si="6"/>
        <v>9.098901032542335</v>
      </c>
      <c r="D58" s="32">
        <f t="shared" si="5"/>
        <v>8.97435897435897</v>
      </c>
      <c r="E58" s="32">
        <f t="shared" si="5"/>
        <v>4.487179487179485</v>
      </c>
      <c r="F58" s="32">
        <f t="shared" si="5"/>
        <v>13.461538461538455</v>
      </c>
      <c r="G58" s="32">
        <f t="shared" si="5"/>
        <v>3.5897435897435876</v>
      </c>
      <c r="H58" s="32">
        <f t="shared" si="7"/>
        <v>5.509157442798747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.75">
      <c r="A59" s="5"/>
      <c r="B59" s="31">
        <f t="shared" si="8"/>
        <v>4.000000000000002</v>
      </c>
      <c r="C59" s="32">
        <f t="shared" si="6"/>
        <v>9.055385138137416</v>
      </c>
      <c r="D59" s="32">
        <f t="shared" si="5"/>
        <v>8.749999999999996</v>
      </c>
      <c r="E59" s="32">
        <f t="shared" si="5"/>
        <v>4.374999999999998</v>
      </c>
      <c r="F59" s="32">
        <f t="shared" si="5"/>
        <v>13.124999999999995</v>
      </c>
      <c r="G59" s="32">
        <f t="shared" si="5"/>
        <v>3.4999999999999982</v>
      </c>
      <c r="H59" s="32">
        <f t="shared" si="7"/>
        <v>5.555385138137417</v>
      </c>
      <c r="I59" s="3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.75">
      <c r="A60" s="5"/>
      <c r="B60" s="31">
        <f t="shared" si="8"/>
        <v>4.100000000000001</v>
      </c>
      <c r="C60" s="32">
        <f t="shared" si="6"/>
        <v>9.010549372818506</v>
      </c>
      <c r="D60" s="32">
        <f aca="true" t="shared" si="9" ref="D60:G79">(D$9/($B60^D$5))^(1/D$6)</f>
        <v>8.536585365853655</v>
      </c>
      <c r="E60" s="32">
        <f t="shared" si="9"/>
        <v>4.268292682926828</v>
      </c>
      <c r="F60" s="32">
        <f t="shared" si="9"/>
        <v>12.804878048780484</v>
      </c>
      <c r="G60" s="32">
        <f t="shared" si="9"/>
        <v>3.4146341463414625</v>
      </c>
      <c r="H60" s="32">
        <f t="shared" si="7"/>
        <v>5.595915226477043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2.75">
      <c r="A61" s="5"/>
      <c r="B61" s="31">
        <f t="shared" si="8"/>
        <v>4.200000000000001</v>
      </c>
      <c r="C61" s="32">
        <f t="shared" si="6"/>
        <v>8.964373932405987</v>
      </c>
      <c r="D61" s="32">
        <f t="shared" si="9"/>
        <v>8.33333333333333</v>
      </c>
      <c r="E61" s="32">
        <f t="shared" si="9"/>
        <v>4.166666666666665</v>
      </c>
      <c r="F61" s="32">
        <f t="shared" si="9"/>
        <v>12.499999999999996</v>
      </c>
      <c r="G61" s="32">
        <f t="shared" si="9"/>
        <v>3.3333333333333326</v>
      </c>
      <c r="H61" s="32">
        <f t="shared" si="7"/>
        <v>5.631040599072655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2.75">
      <c r="A62" s="5"/>
      <c r="B62" s="31">
        <f t="shared" si="8"/>
        <v>4.300000000000001</v>
      </c>
      <c r="C62" s="32">
        <f t="shared" si="6"/>
        <v>8.91683800458436</v>
      </c>
      <c r="D62" s="32">
        <f t="shared" si="9"/>
        <v>8.139534883720929</v>
      </c>
      <c r="E62" s="32">
        <f t="shared" si="9"/>
        <v>4.069767441860464</v>
      </c>
      <c r="F62" s="32">
        <f t="shared" si="9"/>
        <v>12.209302325581394</v>
      </c>
      <c r="G62" s="32">
        <f t="shared" si="9"/>
        <v>3.2558139534883717</v>
      </c>
      <c r="H62" s="32">
        <f t="shared" si="7"/>
        <v>5.661024051095988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2.75">
      <c r="A63" s="5"/>
      <c r="B63" s="31">
        <f t="shared" si="8"/>
        <v>4.4</v>
      </c>
      <c r="C63" s="32">
        <f t="shared" si="6"/>
        <v>8.867919710958146</v>
      </c>
      <c r="D63" s="32">
        <f t="shared" si="9"/>
        <v>7.954545454545454</v>
      </c>
      <c r="E63" s="32">
        <f t="shared" si="9"/>
        <v>3.977272727272727</v>
      </c>
      <c r="F63" s="32">
        <f t="shared" si="9"/>
        <v>11.931818181818182</v>
      </c>
      <c r="G63" s="32">
        <f t="shared" si="9"/>
        <v>3.1818181818181817</v>
      </c>
      <c r="H63" s="32">
        <f t="shared" si="7"/>
        <v>5.686101529139965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2.75">
      <c r="A64" s="5"/>
      <c r="B64" s="31">
        <f t="shared" si="8"/>
        <v>4.5</v>
      </c>
      <c r="C64" s="32">
        <f t="shared" si="6"/>
        <v>8.817596044274199</v>
      </c>
      <c r="D64" s="32">
        <f t="shared" si="9"/>
        <v>7.777777777777778</v>
      </c>
      <c r="E64" s="32">
        <f t="shared" si="9"/>
        <v>3.888888888888889</v>
      </c>
      <c r="F64" s="32">
        <f t="shared" si="9"/>
        <v>11.666666666666666</v>
      </c>
      <c r="G64" s="32">
        <f t="shared" si="9"/>
        <v>3.111111111111111</v>
      </c>
      <c r="H64" s="32">
        <f t="shared" si="7"/>
        <v>5.706484933163088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2.75">
      <c r="A65" s="5"/>
      <c r="B65" s="31">
        <f t="shared" si="8"/>
        <v>4.6</v>
      </c>
      <c r="C65" s="32">
        <f t="shared" si="6"/>
        <v>8.765842800324451</v>
      </c>
      <c r="D65" s="32">
        <f t="shared" si="9"/>
        <v>7.608695652173914</v>
      </c>
      <c r="E65" s="32">
        <f t="shared" si="9"/>
        <v>3.804347826086957</v>
      </c>
      <c r="F65" s="32">
        <f t="shared" si="9"/>
        <v>11.413043478260871</v>
      </c>
      <c r="G65" s="32">
        <f t="shared" si="9"/>
        <v>3.0434782608695654</v>
      </c>
      <c r="H65" s="32">
        <f t="shared" si="7"/>
        <v>5.722364539454886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2.75">
      <c r="A66" s="5"/>
      <c r="B66" s="31">
        <f t="shared" si="8"/>
        <v>4.699999999999999</v>
      </c>
      <c r="C66" s="32">
        <f t="shared" si="6"/>
        <v>8.712634503983281</v>
      </c>
      <c r="D66" s="32">
        <f t="shared" si="9"/>
        <v>7.446808510638299</v>
      </c>
      <c r="E66" s="32">
        <f t="shared" si="9"/>
        <v>3.7234042553191493</v>
      </c>
      <c r="F66" s="32">
        <f t="shared" si="9"/>
        <v>11.170212765957448</v>
      </c>
      <c r="G66" s="32">
        <f t="shared" si="9"/>
        <v>2.9787234042553195</v>
      </c>
      <c r="H66" s="32">
        <f t="shared" si="7"/>
        <v>5.733911099727962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2.75">
      <c r="A67" s="5"/>
      <c r="B67" s="31">
        <f t="shared" si="8"/>
        <v>4.799999999999999</v>
      </c>
      <c r="C67" s="32">
        <f t="shared" si="6"/>
        <v>8.657944328765346</v>
      </c>
      <c r="D67" s="32">
        <f t="shared" si="9"/>
        <v>7.291666666666668</v>
      </c>
      <c r="E67" s="32">
        <f t="shared" si="9"/>
        <v>3.645833333333334</v>
      </c>
      <c r="F67" s="32">
        <f t="shared" si="9"/>
        <v>10.937500000000002</v>
      </c>
      <c r="G67" s="32">
        <f t="shared" si="9"/>
        <v>2.9166666666666674</v>
      </c>
      <c r="H67" s="32">
        <f t="shared" si="7"/>
        <v>5.741277662098678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2.75">
      <c r="A68" s="5"/>
      <c r="B68" s="31">
        <f t="shared" si="8"/>
        <v>4.899999999999999</v>
      </c>
      <c r="C68" s="32">
        <f t="shared" si="6"/>
        <v>8.601744009211156</v>
      </c>
      <c r="D68" s="32">
        <f t="shared" si="9"/>
        <v>7.142857142857145</v>
      </c>
      <c r="E68" s="32">
        <f t="shared" si="9"/>
        <v>3.5714285714285725</v>
      </c>
      <c r="F68" s="32">
        <f t="shared" si="9"/>
        <v>10.714285714285717</v>
      </c>
      <c r="G68" s="32">
        <f t="shared" si="9"/>
        <v>2.857142857142858</v>
      </c>
      <c r="H68" s="32">
        <f t="shared" si="7"/>
        <v>5.744601152068299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2.75">
      <c r="A69" s="5"/>
      <c r="B69" s="31">
        <f t="shared" si="8"/>
        <v>4.999999999999998</v>
      </c>
      <c r="C69" s="32">
        <f t="shared" si="6"/>
        <v>8.544003745317532</v>
      </c>
      <c r="D69" s="32">
        <f t="shared" si="9"/>
        <v>7.000000000000003</v>
      </c>
      <c r="E69" s="32">
        <f t="shared" si="9"/>
        <v>3.5000000000000013</v>
      </c>
      <c r="F69" s="32">
        <f t="shared" si="9"/>
        <v>10.500000000000004</v>
      </c>
      <c r="G69" s="32">
        <f t="shared" si="9"/>
        <v>2.800000000000001</v>
      </c>
      <c r="H69" s="32">
        <f t="shared" si="7"/>
        <v>5.744003745317531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2.75">
      <c r="A70" s="5"/>
      <c r="B70" s="31">
        <f t="shared" si="8"/>
        <v>5.099999999999998</v>
      </c>
      <c r="C70" s="32">
        <f t="shared" si="6"/>
        <v>8.484692098125896</v>
      </c>
      <c r="D70" s="32">
        <f t="shared" si="9"/>
        <v>6.862745098039219</v>
      </c>
      <c r="E70" s="32">
        <f t="shared" si="9"/>
        <v>3.4313725490196094</v>
      </c>
      <c r="F70" s="32">
        <f t="shared" si="9"/>
        <v>10.294117647058828</v>
      </c>
      <c r="G70" s="32">
        <f t="shared" si="9"/>
        <v>2.7450980392156876</v>
      </c>
      <c r="H70" s="32">
        <f t="shared" si="7"/>
        <v>5.739594058910209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2.75">
      <c r="A71" s="5"/>
      <c r="B71" s="31">
        <f t="shared" si="8"/>
        <v>5.1999999999999975</v>
      </c>
      <c r="C71" s="32">
        <f t="shared" si="6"/>
        <v>8.423775875461077</v>
      </c>
      <c r="D71" s="32">
        <f t="shared" si="9"/>
        <v>6.730769230769234</v>
      </c>
      <c r="E71" s="32">
        <f t="shared" si="9"/>
        <v>3.365384615384617</v>
      </c>
      <c r="F71" s="32">
        <f t="shared" si="9"/>
        <v>10.09615384615385</v>
      </c>
      <c r="G71" s="32">
        <f t="shared" si="9"/>
        <v>2.6923076923076934</v>
      </c>
      <c r="H71" s="32">
        <f t="shared" si="7"/>
        <v>5.731468183153384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2.75">
      <c r="A72" s="5"/>
      <c r="B72" s="31">
        <f t="shared" si="8"/>
        <v>5.299999999999997</v>
      </c>
      <c r="C72" s="32">
        <f t="shared" si="6"/>
        <v>8.361220006673669</v>
      </c>
      <c r="D72" s="32">
        <f t="shared" si="9"/>
        <v>6.603773584905664</v>
      </c>
      <c r="E72" s="32">
        <f t="shared" si="9"/>
        <v>3.301886792452832</v>
      </c>
      <c r="F72" s="32">
        <f t="shared" si="9"/>
        <v>9.905660377358496</v>
      </c>
      <c r="G72" s="32">
        <f t="shared" si="9"/>
        <v>2.641509433962266</v>
      </c>
      <c r="H72" s="32">
        <f t="shared" si="7"/>
        <v>5.719710572711403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2.75">
      <c r="A73" s="5"/>
      <c r="B73" s="31">
        <f t="shared" si="8"/>
        <v>5.399999999999997</v>
      </c>
      <c r="C73" s="32">
        <f t="shared" si="6"/>
        <v>8.296987405076617</v>
      </c>
      <c r="D73" s="32">
        <f t="shared" si="9"/>
        <v>6.481481481481485</v>
      </c>
      <c r="E73" s="32">
        <f t="shared" si="9"/>
        <v>3.2407407407407427</v>
      </c>
      <c r="F73" s="32">
        <f t="shared" si="9"/>
        <v>9.722222222222229</v>
      </c>
      <c r="G73" s="32">
        <f t="shared" si="9"/>
        <v>2.5925925925925943</v>
      </c>
      <c r="H73" s="32">
        <f t="shared" si="7"/>
        <v>5.704394812484023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>
      <c r="A74" s="5"/>
      <c r="B74" s="31">
        <f t="shared" si="8"/>
        <v>5.4999999999999964</v>
      </c>
      <c r="C74" s="32">
        <f t="shared" si="6"/>
        <v>8.231038816577167</v>
      </c>
      <c r="D74" s="32">
        <f t="shared" si="9"/>
        <v>6.363636363636368</v>
      </c>
      <c r="E74" s="32">
        <f t="shared" si="9"/>
        <v>3.181818181818184</v>
      </c>
      <c r="F74" s="32">
        <f t="shared" si="9"/>
        <v>9.545454545454552</v>
      </c>
      <c r="G74" s="32">
        <f t="shared" si="9"/>
        <v>2.545454545454547</v>
      </c>
      <c r="H74" s="32">
        <f t="shared" si="7"/>
        <v>5.68558427112262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2.75">
      <c r="A75" s="5"/>
      <c r="B75" s="31">
        <f t="shared" si="8"/>
        <v>5.599999999999996</v>
      </c>
      <c r="C75" s="32">
        <f t="shared" si="6"/>
        <v>8.163332652783422</v>
      </c>
      <c r="D75" s="32">
        <f t="shared" si="9"/>
        <v>6.250000000000004</v>
      </c>
      <c r="E75" s="32">
        <f t="shared" si="9"/>
        <v>3.125000000000002</v>
      </c>
      <c r="F75" s="32">
        <f t="shared" si="9"/>
        <v>9.375000000000007</v>
      </c>
      <c r="G75" s="32">
        <f t="shared" si="9"/>
        <v>2.5000000000000018</v>
      </c>
      <c r="H75" s="32">
        <f t="shared" si="7"/>
        <v>5.663332652783421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2.75">
      <c r="A76" s="5"/>
      <c r="B76" s="31">
        <f t="shared" si="8"/>
        <v>5.699999999999996</v>
      </c>
      <c r="C76" s="32">
        <f t="shared" si="6"/>
        <v>8.09382480660411</v>
      </c>
      <c r="D76" s="32">
        <f t="shared" si="9"/>
        <v>6.140350877192987</v>
      </c>
      <c r="E76" s="32">
        <f t="shared" si="9"/>
        <v>3.0701754385964937</v>
      </c>
      <c r="F76" s="32">
        <f t="shared" si="9"/>
        <v>9.210526315789481</v>
      </c>
      <c r="G76" s="32">
        <f t="shared" si="9"/>
        <v>2.456140350877195</v>
      </c>
      <c r="H76" s="32">
        <f t="shared" si="7"/>
        <v>5.637684455726914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2.75">
      <c r="A77" s="5"/>
      <c r="B77" s="31">
        <f t="shared" si="8"/>
        <v>5.799999999999995</v>
      </c>
      <c r="C77" s="32">
        <f t="shared" si="6"/>
        <v>8.022468448052635</v>
      </c>
      <c r="D77" s="32">
        <f t="shared" si="9"/>
        <v>6.034482758620695</v>
      </c>
      <c r="E77" s="32">
        <f t="shared" si="9"/>
        <v>3.0172413793103474</v>
      </c>
      <c r="F77" s="32">
        <f t="shared" si="9"/>
        <v>9.051724137931041</v>
      </c>
      <c r="G77" s="32">
        <f t="shared" si="9"/>
        <v>2.4137931034482776</v>
      </c>
      <c r="H77" s="32">
        <f t="shared" si="7"/>
        <v>5.608675344604357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2.75">
      <c r="A78" s="5"/>
      <c r="B78" s="31">
        <f t="shared" si="8"/>
        <v>5.899999999999995</v>
      </c>
      <c r="C78" s="32">
        <f t="shared" si="6"/>
        <v>7.949213797602884</v>
      </c>
      <c r="D78" s="32">
        <f t="shared" si="9"/>
        <v>5.932203389830513</v>
      </c>
      <c r="E78" s="32">
        <f t="shared" si="9"/>
        <v>2.9661016949152565</v>
      </c>
      <c r="F78" s="32">
        <f t="shared" si="9"/>
        <v>8.89830508474577</v>
      </c>
      <c r="G78" s="32">
        <f t="shared" si="9"/>
        <v>2.3728813559322055</v>
      </c>
      <c r="H78" s="32">
        <f t="shared" si="7"/>
        <v>5.576332441670678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2.75">
      <c r="A79" s="5"/>
      <c r="B79" s="31">
        <f t="shared" si="8"/>
        <v>5.999999999999995</v>
      </c>
      <c r="C79" s="32">
        <f t="shared" si="6"/>
        <v>7.874007874011815</v>
      </c>
      <c r="D79" s="32">
        <f t="shared" si="9"/>
        <v>5.833333333333338</v>
      </c>
      <c r="E79" s="32">
        <f t="shared" si="9"/>
        <v>2.916666666666669</v>
      </c>
      <c r="F79" s="32">
        <f t="shared" si="9"/>
        <v>8.750000000000007</v>
      </c>
      <c r="G79" s="32">
        <f t="shared" si="9"/>
        <v>2.3333333333333353</v>
      </c>
      <c r="H79" s="32">
        <f t="shared" si="7"/>
        <v>5.540674540678479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2.75">
      <c r="A80" s="5"/>
      <c r="B80" s="31">
        <f t="shared" si="8"/>
        <v>6.099999999999994</v>
      </c>
      <c r="C80" s="32">
        <f t="shared" si="6"/>
        <v>7.796794213008322</v>
      </c>
      <c r="D80" s="32">
        <f aca="true" t="shared" si="10" ref="D80:G99">(D$9/($B80^D$5))^(1/D$6)</f>
        <v>5.737704918032792</v>
      </c>
      <c r="E80" s="32">
        <f t="shared" si="10"/>
        <v>2.868852459016396</v>
      </c>
      <c r="F80" s="32">
        <f t="shared" si="10"/>
        <v>8.606557377049189</v>
      </c>
      <c r="G80" s="32">
        <f t="shared" si="10"/>
        <v>2.295081967213117</v>
      </c>
      <c r="H80" s="32">
        <f t="shared" si="7"/>
        <v>5.501712245795206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2.75">
      <c r="A81" s="5"/>
      <c r="B81" s="31">
        <f t="shared" si="8"/>
        <v>6.199999999999994</v>
      </c>
      <c r="C81" s="32">
        <f t="shared" si="6"/>
        <v>7.7175125526299</v>
      </c>
      <c r="D81" s="32">
        <f t="shared" si="10"/>
        <v>5.645161290322586</v>
      </c>
      <c r="E81" s="32">
        <f t="shared" si="10"/>
        <v>2.822580645161293</v>
      </c>
      <c r="F81" s="32">
        <f t="shared" si="10"/>
        <v>8.467741935483879</v>
      </c>
      <c r="G81" s="32">
        <f t="shared" si="10"/>
        <v>2.2580645161290342</v>
      </c>
      <c r="H81" s="32">
        <f t="shared" si="7"/>
        <v>5.459448036500866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2.75">
      <c r="A82" s="5"/>
      <c r="B82" s="31">
        <f t="shared" si="8"/>
        <v>6.299999999999994</v>
      </c>
      <c r="C82" s="32">
        <f t="shared" si="6"/>
        <v>7.636098480245005</v>
      </c>
      <c r="D82" s="32">
        <f t="shared" si="10"/>
        <v>5.555555555555562</v>
      </c>
      <c r="E82" s="32">
        <f t="shared" si="10"/>
        <v>2.777777777777781</v>
      </c>
      <c r="F82" s="32">
        <f t="shared" si="10"/>
        <v>8.333333333333341</v>
      </c>
      <c r="G82" s="32">
        <f t="shared" si="10"/>
        <v>2.2222222222222245</v>
      </c>
      <c r="H82" s="32">
        <f t="shared" si="7"/>
        <v>5.41387625802278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2.75">
      <c r="A83" s="5"/>
      <c r="B83" s="31">
        <f t="shared" si="8"/>
        <v>6.399999999999993</v>
      </c>
      <c r="C83" s="32">
        <f aca="true" t="shared" si="11" ref="C83:C114">SQRT(C$9-B83*B83)</f>
        <v>7.552483035399688</v>
      </c>
      <c r="D83" s="32">
        <f t="shared" si="10"/>
        <v>5.468750000000005</v>
      </c>
      <c r="E83" s="32">
        <f t="shared" si="10"/>
        <v>2.7343750000000027</v>
      </c>
      <c r="F83" s="32">
        <f t="shared" si="10"/>
        <v>8.203125000000009</v>
      </c>
      <c r="G83" s="32">
        <f t="shared" si="10"/>
        <v>2.187500000000002</v>
      </c>
      <c r="H83" s="32">
        <f aca="true" t="shared" si="12" ref="H83:H114">C83-G83</f>
        <v>5.3649830353996855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2.75">
      <c r="A84" s="5"/>
      <c r="B84" s="31">
        <f aca="true" t="shared" si="13" ref="B84:B119">B83+B$18</f>
        <v>6.499999999999993</v>
      </c>
      <c r="C84" s="32">
        <f t="shared" si="11"/>
        <v>7.466592261534045</v>
      </c>
      <c r="D84" s="32">
        <f t="shared" si="10"/>
        <v>5.38461538461539</v>
      </c>
      <c r="E84" s="32">
        <f t="shared" si="10"/>
        <v>2.692307692307695</v>
      </c>
      <c r="F84" s="32">
        <f t="shared" si="10"/>
        <v>8.076923076923086</v>
      </c>
      <c r="G84" s="32">
        <f t="shared" si="10"/>
        <v>2.1538461538461564</v>
      </c>
      <c r="H84" s="32">
        <f t="shared" si="12"/>
        <v>5.3127461076878895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2.75">
      <c r="A85" s="5"/>
      <c r="B85" s="31">
        <f t="shared" si="13"/>
        <v>6.5999999999999925</v>
      </c>
      <c r="C85" s="32">
        <f t="shared" si="11"/>
        <v>7.378346698278693</v>
      </c>
      <c r="D85" s="32">
        <f t="shared" si="10"/>
        <v>5.303030303030309</v>
      </c>
      <c r="E85" s="32">
        <f t="shared" si="10"/>
        <v>2.6515151515151545</v>
      </c>
      <c r="F85" s="32">
        <f t="shared" si="10"/>
        <v>7.954545454545464</v>
      </c>
      <c r="G85" s="32">
        <f t="shared" si="10"/>
        <v>2.1212121212121238</v>
      </c>
      <c r="H85" s="32">
        <f t="shared" si="12"/>
        <v>5.257134577066569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2.75">
      <c r="A86" s="5"/>
      <c r="B86" s="31">
        <f t="shared" si="13"/>
        <v>6.699999999999992</v>
      </c>
      <c r="C86" s="32">
        <f t="shared" si="11"/>
        <v>7.287660804400827</v>
      </c>
      <c r="D86" s="32">
        <f t="shared" si="10"/>
        <v>5.223880597014931</v>
      </c>
      <c r="E86" s="32">
        <f t="shared" si="10"/>
        <v>2.6119402985074656</v>
      </c>
      <c r="F86" s="32">
        <f t="shared" si="10"/>
        <v>7.835820895522398</v>
      </c>
      <c r="G86" s="32">
        <f t="shared" si="10"/>
        <v>2.0895522388059726</v>
      </c>
      <c r="H86" s="32">
        <f t="shared" si="12"/>
        <v>5.198108565594854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2.75">
      <c r="A87" s="5"/>
      <c r="B87" s="31">
        <f t="shared" si="13"/>
        <v>6.799999999999992</v>
      </c>
      <c r="C87" s="32">
        <f t="shared" si="11"/>
        <v>7.194442299441987</v>
      </c>
      <c r="D87" s="32">
        <f t="shared" si="10"/>
        <v>5.147058823529418</v>
      </c>
      <c r="E87" s="32">
        <f t="shared" si="10"/>
        <v>2.573529411764709</v>
      </c>
      <c r="F87" s="32">
        <f t="shared" si="10"/>
        <v>7.720588235294127</v>
      </c>
      <c r="G87" s="32">
        <f t="shared" si="10"/>
        <v>2.058823529411767</v>
      </c>
      <c r="H87" s="32">
        <f t="shared" si="12"/>
        <v>5.13561877003022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12.75">
      <c r="A88" s="5"/>
      <c r="B88" s="31">
        <f t="shared" si="13"/>
        <v>6.8999999999999915</v>
      </c>
      <c r="C88" s="32">
        <f t="shared" si="11"/>
        <v>7.098591409568529</v>
      </c>
      <c r="D88" s="32">
        <f t="shared" si="10"/>
        <v>5.072463768115949</v>
      </c>
      <c r="E88" s="32">
        <f t="shared" si="10"/>
        <v>2.5362318840579743</v>
      </c>
      <c r="F88" s="32">
        <f t="shared" si="10"/>
        <v>7.608695652173923</v>
      </c>
      <c r="G88" s="32">
        <f t="shared" si="10"/>
        <v>2.028985507246379</v>
      </c>
      <c r="H88" s="32">
        <f t="shared" si="12"/>
        <v>5.0696059023221505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2.75">
      <c r="A89" s="5"/>
      <c r="B89" s="31">
        <f t="shared" si="13"/>
        <v>6.999999999999991</v>
      </c>
      <c r="C89" s="32">
        <f t="shared" si="11"/>
        <v>7.000000000000009</v>
      </c>
      <c r="D89" s="32">
        <f t="shared" si="10"/>
        <v>5.000000000000006</v>
      </c>
      <c r="E89" s="32">
        <f t="shared" si="10"/>
        <v>2.500000000000003</v>
      </c>
      <c r="F89" s="32">
        <f t="shared" si="10"/>
        <v>7.50000000000001</v>
      </c>
      <c r="G89" s="32">
        <f t="shared" si="10"/>
        <v>2.0000000000000027</v>
      </c>
      <c r="H89" s="32">
        <f t="shared" si="12"/>
        <v>5.000000000000006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12.75">
      <c r="A90" s="5"/>
      <c r="B90" s="31">
        <f t="shared" si="13"/>
        <v>7.099999999999991</v>
      </c>
      <c r="C90" s="32">
        <f t="shared" si="11"/>
        <v>6.898550572402882</v>
      </c>
      <c r="D90" s="32">
        <f t="shared" si="10"/>
        <v>4.929577464788739</v>
      </c>
      <c r="E90" s="32">
        <f t="shared" si="10"/>
        <v>2.4647887323943696</v>
      </c>
      <c r="F90" s="32">
        <f t="shared" si="10"/>
        <v>7.394366197183108</v>
      </c>
      <c r="G90" s="32">
        <f t="shared" si="10"/>
        <v>1.9718309859154954</v>
      </c>
      <c r="H90" s="32">
        <f t="shared" si="12"/>
        <v>4.926719586487386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12.75">
      <c r="A91" s="5"/>
      <c r="B91" s="31">
        <f t="shared" si="13"/>
        <v>7.19999999999999</v>
      </c>
      <c r="C91" s="32">
        <f t="shared" si="11"/>
        <v>6.794115100585222</v>
      </c>
      <c r="D91" s="32">
        <f t="shared" si="10"/>
        <v>4.861111111111118</v>
      </c>
      <c r="E91" s="32">
        <f t="shared" si="10"/>
        <v>2.430555555555559</v>
      </c>
      <c r="F91" s="32">
        <f t="shared" si="10"/>
        <v>7.291666666666677</v>
      </c>
      <c r="G91" s="32">
        <f t="shared" si="10"/>
        <v>1.944444444444447</v>
      </c>
      <c r="H91" s="32">
        <f t="shared" si="12"/>
        <v>4.849670656140774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2.75">
      <c r="A92" s="5"/>
      <c r="B92" s="31">
        <f t="shared" si="13"/>
        <v>7.29999999999999</v>
      </c>
      <c r="C92" s="32">
        <f t="shared" si="11"/>
        <v>6.686553671361664</v>
      </c>
      <c r="D92" s="32">
        <f t="shared" si="10"/>
        <v>4.794520547945212</v>
      </c>
      <c r="E92" s="32">
        <f t="shared" si="10"/>
        <v>2.397260273972606</v>
      </c>
      <c r="F92" s="32">
        <f t="shared" si="10"/>
        <v>7.191780821917818</v>
      </c>
      <c r="G92" s="32">
        <f t="shared" si="10"/>
        <v>1.9178082191780847</v>
      </c>
      <c r="H92" s="32">
        <f t="shared" si="12"/>
        <v>4.7687454521835795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12.75">
      <c r="A93" s="5"/>
      <c r="B93" s="31">
        <f t="shared" si="13"/>
        <v>7.39999999999999</v>
      </c>
      <c r="C93" s="32">
        <f t="shared" si="11"/>
        <v>6.57571288910945</v>
      </c>
      <c r="D93" s="32">
        <f t="shared" si="10"/>
        <v>4.729729729729736</v>
      </c>
      <c r="E93" s="32">
        <f t="shared" si="10"/>
        <v>2.364864864864868</v>
      </c>
      <c r="F93" s="32">
        <f t="shared" si="10"/>
        <v>7.0945945945946045</v>
      </c>
      <c r="G93" s="32">
        <f t="shared" si="10"/>
        <v>1.8918918918918946</v>
      </c>
      <c r="H93" s="32">
        <f t="shared" si="12"/>
        <v>4.6838209972175555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12.75">
      <c r="A94" s="5"/>
      <c r="B94" s="31">
        <f t="shared" si="13"/>
        <v>7.499999999999989</v>
      </c>
      <c r="C94" s="32">
        <f t="shared" si="11"/>
        <v>6.461423991660054</v>
      </c>
      <c r="D94" s="32">
        <f t="shared" si="10"/>
        <v>4.666666666666673</v>
      </c>
      <c r="E94" s="32">
        <f t="shared" si="10"/>
        <v>2.3333333333333366</v>
      </c>
      <c r="F94" s="32">
        <f t="shared" si="10"/>
        <v>7.00000000000001</v>
      </c>
      <c r="G94" s="32">
        <f t="shared" si="10"/>
        <v>1.8666666666666694</v>
      </c>
      <c r="H94" s="32">
        <f t="shared" si="12"/>
        <v>4.594757324993385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2.75">
      <c r="A95" s="5"/>
      <c r="B95" s="31">
        <f t="shared" si="13"/>
        <v>7.599999999999989</v>
      </c>
      <c r="C95" s="32">
        <f t="shared" si="11"/>
        <v>6.343500610861495</v>
      </c>
      <c r="D95" s="32">
        <f t="shared" si="10"/>
        <v>4.605263157894743</v>
      </c>
      <c r="E95" s="32">
        <f t="shared" si="10"/>
        <v>2.3026315789473717</v>
      </c>
      <c r="F95" s="32">
        <f t="shared" si="10"/>
        <v>6.907894736842115</v>
      </c>
      <c r="G95" s="32">
        <f t="shared" si="10"/>
        <v>1.8421052631578974</v>
      </c>
      <c r="H95" s="32">
        <f t="shared" si="12"/>
        <v>4.501395347703598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12.75">
      <c r="A96" s="5"/>
      <c r="B96" s="31">
        <f t="shared" si="13"/>
        <v>7.699999999999989</v>
      </c>
      <c r="C96" s="32">
        <f t="shared" si="11"/>
        <v>6.221736092120927</v>
      </c>
      <c r="D96" s="32">
        <f t="shared" si="10"/>
        <v>4.545454545454552</v>
      </c>
      <c r="E96" s="32">
        <f t="shared" si="10"/>
        <v>2.272727272727276</v>
      </c>
      <c r="F96" s="32">
        <f t="shared" si="10"/>
        <v>6.818181818181828</v>
      </c>
      <c r="G96" s="32">
        <f t="shared" si="10"/>
        <v>1.8181818181818208</v>
      </c>
      <c r="H96" s="32">
        <f t="shared" si="12"/>
        <v>4.403554273939106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2.75">
      <c r="A97" s="5"/>
      <c r="B97" s="31">
        <f t="shared" si="13"/>
        <v>7.799999999999988</v>
      </c>
      <c r="C97" s="32">
        <f t="shared" si="11"/>
        <v>6.095900261651283</v>
      </c>
      <c r="D97" s="32">
        <f t="shared" si="10"/>
        <v>4.487179487179494</v>
      </c>
      <c r="E97" s="32">
        <f t="shared" si="10"/>
        <v>2.243589743589747</v>
      </c>
      <c r="F97" s="32">
        <f t="shared" si="10"/>
        <v>6.730769230769241</v>
      </c>
      <c r="G97" s="32">
        <f t="shared" si="10"/>
        <v>1.7948717948717976</v>
      </c>
      <c r="H97" s="32">
        <f t="shared" si="12"/>
        <v>4.301028466779486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12.75">
      <c r="A98" s="5"/>
      <c r="B98" s="31">
        <f t="shared" si="13"/>
        <v>7.899999999999988</v>
      </c>
      <c r="C98" s="32">
        <f t="shared" si="11"/>
        <v>5.965735495309877</v>
      </c>
      <c r="D98" s="32">
        <f t="shared" si="10"/>
        <v>4.43037974683545</v>
      </c>
      <c r="E98" s="32">
        <f t="shared" si="10"/>
        <v>2.215189873417725</v>
      </c>
      <c r="F98" s="32">
        <f t="shared" si="10"/>
        <v>6.645569620253175</v>
      </c>
      <c r="G98" s="32">
        <f t="shared" si="10"/>
        <v>1.77215189873418</v>
      </c>
      <c r="H98" s="32">
        <f t="shared" si="12"/>
        <v>4.193583596575698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2.75">
      <c r="A99" s="5"/>
      <c r="B99" s="31">
        <f t="shared" si="13"/>
        <v>7.999999999999988</v>
      </c>
      <c r="C99" s="32">
        <f t="shared" si="11"/>
        <v>5.830951894845318</v>
      </c>
      <c r="D99" s="32">
        <f t="shared" si="10"/>
        <v>4.375000000000007</v>
      </c>
      <c r="E99" s="32">
        <f t="shared" si="10"/>
        <v>2.1875000000000036</v>
      </c>
      <c r="F99" s="32">
        <f t="shared" si="10"/>
        <v>6.56250000000001</v>
      </c>
      <c r="G99" s="32">
        <f t="shared" si="10"/>
        <v>1.7500000000000027</v>
      </c>
      <c r="H99" s="32">
        <f t="shared" si="12"/>
        <v>4.080951894845315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12.75">
      <c r="A100" s="5"/>
      <c r="B100" s="31">
        <f t="shared" si="13"/>
        <v>8.099999999999987</v>
      </c>
      <c r="C100" s="32">
        <f t="shared" si="11"/>
        <v>5.691221310052897</v>
      </c>
      <c r="D100" s="32">
        <f aca="true" t="shared" si="14" ref="D100:G119">(D$9/($B100^D$5))^(1/D$6)</f>
        <v>4.320987654320994</v>
      </c>
      <c r="E100" s="32">
        <f t="shared" si="14"/>
        <v>2.160493827160497</v>
      </c>
      <c r="F100" s="32">
        <f t="shared" si="14"/>
        <v>6.481481481481492</v>
      </c>
      <c r="G100" s="32">
        <f t="shared" si="14"/>
        <v>1.7283950617283979</v>
      </c>
      <c r="H100" s="32">
        <f t="shared" si="12"/>
        <v>3.962826248324499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2.75">
      <c r="A101" s="5"/>
      <c r="B101" s="31">
        <f t="shared" si="13"/>
        <v>8.199999999999987</v>
      </c>
      <c r="C101" s="32">
        <f t="shared" si="11"/>
        <v>5.546169849544839</v>
      </c>
      <c r="D101" s="32">
        <f t="shared" si="14"/>
        <v>4.268292682926836</v>
      </c>
      <c r="E101" s="32">
        <f t="shared" si="14"/>
        <v>2.134146341463418</v>
      </c>
      <c r="F101" s="32">
        <f t="shared" si="14"/>
        <v>6.4024390243902545</v>
      </c>
      <c r="G101" s="32">
        <f t="shared" si="14"/>
        <v>1.7073170731707343</v>
      </c>
      <c r="H101" s="32">
        <f t="shared" si="12"/>
        <v>3.8388527763741047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2.75">
      <c r="A102" s="5"/>
      <c r="B102" s="31">
        <f t="shared" si="13"/>
        <v>8.299999999999986</v>
      </c>
      <c r="C102" s="32">
        <f t="shared" si="11"/>
        <v>5.395368384086505</v>
      </c>
      <c r="D102" s="32">
        <f t="shared" si="14"/>
        <v>4.216867469879525</v>
      </c>
      <c r="E102" s="32">
        <f t="shared" si="14"/>
        <v>2.1084337349397626</v>
      </c>
      <c r="F102" s="32">
        <f t="shared" si="14"/>
        <v>6.325301204819287</v>
      </c>
      <c r="G102" s="32">
        <f t="shared" si="14"/>
        <v>1.68674698795181</v>
      </c>
      <c r="H102" s="32">
        <f t="shared" si="12"/>
        <v>3.708621396134695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2.75">
      <c r="A103" s="5"/>
      <c r="B103" s="31">
        <f t="shared" si="13"/>
        <v>8.399999999999986</v>
      </c>
      <c r="C103" s="32">
        <f t="shared" si="11"/>
        <v>5.238320341483541</v>
      </c>
      <c r="D103" s="32">
        <f t="shared" si="14"/>
        <v>4.166666666666673</v>
      </c>
      <c r="E103" s="32">
        <f t="shared" si="14"/>
        <v>2.0833333333333366</v>
      </c>
      <c r="F103" s="32">
        <f t="shared" si="14"/>
        <v>6.250000000000011</v>
      </c>
      <c r="G103" s="32">
        <f t="shared" si="14"/>
        <v>1.6666666666666694</v>
      </c>
      <c r="H103" s="32">
        <f t="shared" si="12"/>
        <v>3.5716536748168712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2.75">
      <c r="A104" s="5"/>
      <c r="B104" s="31">
        <f t="shared" si="13"/>
        <v>8.499999999999986</v>
      </c>
      <c r="C104" s="32">
        <f t="shared" si="11"/>
        <v>5.0744457825461335</v>
      </c>
      <c r="D104" s="32">
        <f t="shared" si="14"/>
        <v>4.117647058823536</v>
      </c>
      <c r="E104" s="32">
        <f t="shared" si="14"/>
        <v>2.058823529411768</v>
      </c>
      <c r="F104" s="32">
        <f t="shared" si="14"/>
        <v>6.176470588235304</v>
      </c>
      <c r="G104" s="32">
        <f t="shared" si="14"/>
        <v>1.6470588235294146</v>
      </c>
      <c r="H104" s="32">
        <f t="shared" si="12"/>
        <v>3.4273869590167187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2.75">
      <c r="A105" s="5"/>
      <c r="B105" s="31">
        <f t="shared" si="13"/>
        <v>8.599999999999985</v>
      </c>
      <c r="C105" s="32">
        <f t="shared" si="11"/>
        <v>4.90306026885253</v>
      </c>
      <c r="D105" s="32">
        <f t="shared" si="14"/>
        <v>4.069767441860472</v>
      </c>
      <c r="E105" s="32">
        <f t="shared" si="14"/>
        <v>2.034883720930236</v>
      </c>
      <c r="F105" s="32">
        <f t="shared" si="14"/>
        <v>6.104651162790708</v>
      </c>
      <c r="G105" s="32">
        <f t="shared" si="14"/>
        <v>1.6279069767441887</v>
      </c>
      <c r="H105" s="32">
        <f t="shared" si="12"/>
        <v>3.2751532921083415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2.75">
      <c r="A106" s="5"/>
      <c r="B106" s="31">
        <f t="shared" si="13"/>
        <v>8.699999999999985</v>
      </c>
      <c r="C106" s="32">
        <f t="shared" si="11"/>
        <v>4.723346271447845</v>
      </c>
      <c r="D106" s="32">
        <f t="shared" si="14"/>
        <v>4.022988505747134</v>
      </c>
      <c r="E106" s="32">
        <f t="shared" si="14"/>
        <v>2.011494252873567</v>
      </c>
      <c r="F106" s="32">
        <f t="shared" si="14"/>
        <v>6.0344827586207</v>
      </c>
      <c r="G106" s="32">
        <f t="shared" si="14"/>
        <v>1.6091954022988533</v>
      </c>
      <c r="H106" s="32">
        <f t="shared" si="12"/>
        <v>3.1141508691489914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2.75">
      <c r="A107" s="5"/>
      <c r="B107" s="31">
        <f t="shared" si="13"/>
        <v>8.799999999999985</v>
      </c>
      <c r="C107" s="32">
        <f t="shared" si="11"/>
        <v>4.534313619501884</v>
      </c>
      <c r="D107" s="32">
        <f t="shared" si="14"/>
        <v>3.977272727272734</v>
      </c>
      <c r="E107" s="32">
        <f t="shared" si="14"/>
        <v>1.988636363636367</v>
      </c>
      <c r="F107" s="32">
        <f t="shared" si="14"/>
        <v>5.9659090909091015</v>
      </c>
      <c r="G107" s="32">
        <f t="shared" si="14"/>
        <v>1.5909090909090937</v>
      </c>
      <c r="H107" s="32">
        <f t="shared" si="12"/>
        <v>2.94340452859279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2.75">
      <c r="A108" s="5"/>
      <c r="B108" s="31">
        <f t="shared" si="13"/>
        <v>8.899999999999984</v>
      </c>
      <c r="C108" s="32">
        <f t="shared" si="11"/>
        <v>4.33474336033868</v>
      </c>
      <c r="D108" s="32">
        <f t="shared" si="14"/>
        <v>3.9325842696629283</v>
      </c>
      <c r="E108" s="32">
        <f t="shared" si="14"/>
        <v>1.9662921348314641</v>
      </c>
      <c r="F108" s="32">
        <f t="shared" si="14"/>
        <v>5.898876404494392</v>
      </c>
      <c r="G108" s="32">
        <f t="shared" si="14"/>
        <v>1.5730337078651713</v>
      </c>
      <c r="H108" s="32">
        <f t="shared" si="12"/>
        <v>2.7617096524735087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2.75">
      <c r="A109" s="5"/>
      <c r="B109" s="31">
        <f t="shared" si="13"/>
        <v>8.999999999999984</v>
      </c>
      <c r="C109" s="32">
        <f t="shared" si="11"/>
        <v>4.123105625617695</v>
      </c>
      <c r="D109" s="32">
        <f t="shared" si="14"/>
        <v>3.888888888888896</v>
      </c>
      <c r="E109" s="32">
        <f t="shared" si="14"/>
        <v>1.944444444444448</v>
      </c>
      <c r="F109" s="32">
        <f t="shared" si="14"/>
        <v>5.833333333333344</v>
      </c>
      <c r="G109" s="32">
        <f t="shared" si="14"/>
        <v>1.5555555555555582</v>
      </c>
      <c r="H109" s="32">
        <f t="shared" si="12"/>
        <v>2.567550070062137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2.75">
      <c r="A110" s="5"/>
      <c r="B110" s="31">
        <f t="shared" si="13"/>
        <v>9.099999999999984</v>
      </c>
      <c r="C110" s="32">
        <f t="shared" si="11"/>
        <v>3.897435053981053</v>
      </c>
      <c r="D110" s="32">
        <f t="shared" si="14"/>
        <v>3.846153846153853</v>
      </c>
      <c r="E110" s="32">
        <f t="shared" si="14"/>
        <v>1.9230769230769265</v>
      </c>
      <c r="F110" s="32">
        <f t="shared" si="14"/>
        <v>5.76923076923078</v>
      </c>
      <c r="G110" s="32">
        <f t="shared" si="14"/>
        <v>1.5384615384615412</v>
      </c>
      <c r="H110" s="32">
        <f t="shared" si="12"/>
        <v>2.358973515519512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2.75">
      <c r="A111" s="5"/>
      <c r="B111" s="31">
        <f t="shared" si="13"/>
        <v>9.199999999999983</v>
      </c>
      <c r="C111" s="32">
        <f t="shared" si="11"/>
        <v>3.655133376499456</v>
      </c>
      <c r="D111" s="32">
        <f t="shared" si="14"/>
        <v>3.8043478260869636</v>
      </c>
      <c r="E111" s="32">
        <f t="shared" si="14"/>
        <v>1.9021739130434818</v>
      </c>
      <c r="F111" s="32">
        <f t="shared" si="14"/>
        <v>5.706521739130445</v>
      </c>
      <c r="G111" s="32">
        <f t="shared" si="14"/>
        <v>1.5217391304347854</v>
      </c>
      <c r="H111" s="32">
        <f t="shared" si="12"/>
        <v>2.1333942460646704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2.75">
      <c r="A112" s="5"/>
      <c r="B112" s="31">
        <f t="shared" si="13"/>
        <v>9.299999999999983</v>
      </c>
      <c r="C112" s="32">
        <f t="shared" si="11"/>
        <v>3.3926390907375215</v>
      </c>
      <c r="D112" s="32">
        <f t="shared" si="14"/>
        <v>3.7634408602150606</v>
      </c>
      <c r="E112" s="32">
        <f t="shared" si="14"/>
        <v>1.8817204301075303</v>
      </c>
      <c r="F112" s="32">
        <f t="shared" si="14"/>
        <v>5.645161290322591</v>
      </c>
      <c r="G112" s="32">
        <f t="shared" si="14"/>
        <v>1.5053763440860242</v>
      </c>
      <c r="H112" s="32">
        <f t="shared" si="12"/>
        <v>1.8872627466514973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2.75">
      <c r="A113" s="5"/>
      <c r="B113" s="31">
        <f t="shared" si="13"/>
        <v>9.399999999999983</v>
      </c>
      <c r="C113" s="32">
        <f t="shared" si="11"/>
        <v>3.1048349392520573</v>
      </c>
      <c r="D113" s="32">
        <f t="shared" si="14"/>
        <v>3.723404255319156</v>
      </c>
      <c r="E113" s="32">
        <f t="shared" si="14"/>
        <v>1.861702127659578</v>
      </c>
      <c r="F113" s="32">
        <f t="shared" si="14"/>
        <v>5.585106382978734</v>
      </c>
      <c r="G113" s="32">
        <f t="shared" si="14"/>
        <v>1.4893617021276624</v>
      </c>
      <c r="H113" s="32">
        <f t="shared" si="12"/>
        <v>1.615473237124395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12.75">
      <c r="A114" s="5"/>
      <c r="B114" s="31">
        <f t="shared" si="13"/>
        <v>9.499999999999982</v>
      </c>
      <c r="C114" s="32">
        <f t="shared" si="11"/>
        <v>2.783882181415072</v>
      </c>
      <c r="D114" s="32">
        <f t="shared" si="14"/>
        <v>3.6842105263157965</v>
      </c>
      <c r="E114" s="32">
        <f t="shared" si="14"/>
        <v>1.8421052631578982</v>
      </c>
      <c r="F114" s="32">
        <f t="shared" si="14"/>
        <v>5.526315789473695</v>
      </c>
      <c r="G114" s="32">
        <f t="shared" si="14"/>
        <v>1.4736842105263186</v>
      </c>
      <c r="H114" s="32">
        <f t="shared" si="12"/>
        <v>1.3101979708887534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2.75">
      <c r="A115" s="5"/>
      <c r="B115" s="31">
        <f t="shared" si="13"/>
        <v>9.599999999999982</v>
      </c>
      <c r="C115" s="32">
        <f>SQRT(C$9-B115*B115)</f>
        <v>2.4166091947189856</v>
      </c>
      <c r="D115" s="32">
        <f t="shared" si="14"/>
        <v>3.64583333333334</v>
      </c>
      <c r="E115" s="32">
        <f t="shared" si="14"/>
        <v>1.82291666666667</v>
      </c>
      <c r="F115" s="32">
        <f t="shared" si="14"/>
        <v>5.468750000000011</v>
      </c>
      <c r="G115" s="32">
        <f t="shared" si="14"/>
        <v>1.4583333333333361</v>
      </c>
      <c r="H115" s="32">
        <f>C115-G115</f>
        <v>0.9582758613856495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12.75">
      <c r="A116" s="5"/>
      <c r="B116" s="31">
        <f t="shared" si="13"/>
        <v>9.699999999999982</v>
      </c>
      <c r="C116" s="32">
        <f>SQRT(C$9-B116*B116)</f>
        <v>1.9773719933286078</v>
      </c>
      <c r="D116" s="32">
        <f t="shared" si="14"/>
        <v>3.608247422680419</v>
      </c>
      <c r="E116" s="32">
        <f t="shared" si="14"/>
        <v>1.8041237113402095</v>
      </c>
      <c r="F116" s="32">
        <f t="shared" si="14"/>
        <v>5.412371134020629</v>
      </c>
      <c r="G116" s="32">
        <f t="shared" si="14"/>
        <v>1.4432989690721676</v>
      </c>
      <c r="H116" s="32">
        <f>C116-G116</f>
        <v>0.5340730242564402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2.75">
      <c r="A117" s="5"/>
      <c r="B117" s="31">
        <f t="shared" si="13"/>
        <v>9.799999999999981</v>
      </c>
      <c r="C117" s="32">
        <f>SQRT(C$9-B117*B117)</f>
        <v>1.4000000000001298</v>
      </c>
      <c r="D117" s="32">
        <f t="shared" si="14"/>
        <v>3.5714285714285783</v>
      </c>
      <c r="E117" s="32">
        <f t="shared" si="14"/>
        <v>1.7857142857142891</v>
      </c>
      <c r="F117" s="32">
        <f t="shared" si="14"/>
        <v>5.357142857142867</v>
      </c>
      <c r="G117" s="32">
        <f t="shared" si="14"/>
        <v>1.4285714285714313</v>
      </c>
      <c r="H117" s="32">
        <f>C117-G117</f>
        <v>-0.02857142857130146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2.75">
      <c r="A118" s="5"/>
      <c r="B118" s="31">
        <f t="shared" si="13"/>
        <v>9.89999999999998</v>
      </c>
      <c r="C118" s="32" t="e">
        <f>SQRT(C$9-B118*B118)</f>
        <v>#NUM!</v>
      </c>
      <c r="D118" s="32">
        <f t="shared" si="14"/>
        <v>3.535353535353542</v>
      </c>
      <c r="E118" s="32">
        <f t="shared" si="14"/>
        <v>1.767676767676771</v>
      </c>
      <c r="F118" s="32">
        <f t="shared" si="14"/>
        <v>5.303030303030313</v>
      </c>
      <c r="G118" s="32">
        <f t="shared" si="14"/>
        <v>1.4141414141414168</v>
      </c>
      <c r="H118" s="32" t="e">
        <f>C118-G118</f>
        <v>#NUM!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2.75">
      <c r="A119" s="5"/>
      <c r="B119" s="31">
        <f t="shared" si="13"/>
        <v>9.99999999999998</v>
      </c>
      <c r="C119" s="32" t="e">
        <f>SQRT(C$9-B119*B119)</f>
        <v>#NUM!</v>
      </c>
      <c r="D119" s="32">
        <f t="shared" si="14"/>
        <v>3.5000000000000067</v>
      </c>
      <c r="E119" s="32">
        <f t="shared" si="14"/>
        <v>1.7500000000000033</v>
      </c>
      <c r="F119" s="32">
        <f t="shared" si="14"/>
        <v>5.250000000000011</v>
      </c>
      <c r="G119" s="32">
        <f t="shared" si="14"/>
        <v>1.4000000000000028</v>
      </c>
      <c r="H119" s="32" t="e">
        <f>C119-G119</f>
        <v>#NUM!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2.75">
      <c r="A120" s="5"/>
      <c r="B120" s="7"/>
      <c r="C120" s="8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2.75">
      <c r="A121" s="5"/>
      <c r="B121" s="7"/>
      <c r="C121" s="8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2.75">
      <c r="A122" s="5"/>
      <c r="B122" s="7"/>
      <c r="C122" s="8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2.75">
      <c r="A123" s="5"/>
      <c r="B123" s="7"/>
      <c r="C123" s="8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12.75">
      <c r="A124" s="5"/>
      <c r="B124" s="7"/>
      <c r="C124" s="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2.75">
      <c r="A125" s="5"/>
      <c r="B125" s="7"/>
      <c r="C125" s="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2.75">
      <c r="A126" s="5"/>
      <c r="B126" s="7"/>
      <c r="C126" s="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2.75">
      <c r="A127" s="5"/>
      <c r="B127" s="7"/>
      <c r="C127" s="8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2.75">
      <c r="A128" s="5"/>
      <c r="B128" s="7"/>
      <c r="C128" s="8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.75">
      <c r="A129" s="5"/>
      <c r="B129" s="7"/>
      <c r="C129" s="8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2.75">
      <c r="A130" s="5"/>
      <c r="B130" s="7"/>
      <c r="C130" s="8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12.75">
      <c r="A131" s="5"/>
      <c r="B131" s="7"/>
      <c r="C131" s="8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12.75">
      <c r="A132" s="5"/>
      <c r="B132" s="7"/>
      <c r="C132" s="8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2.75">
      <c r="A133" s="5"/>
      <c r="B133" s="7"/>
      <c r="C133" s="8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2.75">
      <c r="A134" s="5"/>
      <c r="B134" s="7"/>
      <c r="C134" s="8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12.75">
      <c r="A135" s="5"/>
      <c r="B135" s="7"/>
      <c r="C135" s="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2.75">
      <c r="A136" s="5"/>
      <c r="B136" s="7"/>
      <c r="C136" s="8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12.75">
      <c r="A137" s="5"/>
      <c r="B137" s="7"/>
      <c r="C137" s="8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12.75">
      <c r="A138" s="5"/>
      <c r="B138" s="7"/>
      <c r="C138" s="8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12.75">
      <c r="A139" s="5"/>
      <c r="B139" s="7"/>
      <c r="C139" s="8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12.75">
      <c r="A140" s="5"/>
      <c r="B140" s="7"/>
      <c r="C140" s="8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12.75">
      <c r="A141" s="5"/>
      <c r="B141" s="7"/>
      <c r="C141" s="8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12.75">
      <c r="A142" s="5"/>
      <c r="B142" s="7"/>
      <c r="C142" s="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12.75">
      <c r="A143" s="5"/>
      <c r="B143" s="7"/>
      <c r="C143" s="8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12.75">
      <c r="A144" s="5"/>
      <c r="B144" s="7"/>
      <c r="C144" s="8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2.75">
      <c r="A145" s="5"/>
      <c r="B145" s="7"/>
      <c r="C145" s="8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2.75">
      <c r="A146" s="5"/>
      <c r="B146" s="7"/>
      <c r="C146" s="8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12.75">
      <c r="A147" s="5"/>
      <c r="B147" s="7"/>
      <c r="C147" s="8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2.75">
      <c r="A148" s="5"/>
      <c r="B148" s="7"/>
      <c r="C148" s="8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2.75">
      <c r="A149" s="5"/>
      <c r="B149" s="7"/>
      <c r="C149" s="8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12.75">
      <c r="A150" s="5"/>
      <c r="B150" s="7"/>
      <c r="C150" s="8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2.75">
      <c r="A151" s="5"/>
      <c r="B151" s="7"/>
      <c r="C151" s="8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2.75">
      <c r="A152" s="5"/>
      <c r="B152" s="7"/>
      <c r="C152" s="8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2.75">
      <c r="A153" s="5"/>
      <c r="B153" s="7"/>
      <c r="C153" s="8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2.75">
      <c r="A154" s="5"/>
      <c r="B154" s="7"/>
      <c r="C154" s="8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2.75">
      <c r="A155" s="5"/>
      <c r="B155" s="7"/>
      <c r="C155" s="8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2.75">
      <c r="A156" s="5"/>
      <c r="B156" s="7"/>
      <c r="C156" s="8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2.75">
      <c r="A157" s="5"/>
      <c r="B157" s="7"/>
      <c r="C157" s="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2.75">
      <c r="A158" s="5"/>
      <c r="B158" s="7"/>
      <c r="C158" s="8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2.75">
      <c r="A159" s="5"/>
      <c r="B159" s="7"/>
      <c r="C159" s="8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12.75">
      <c r="A160" s="5"/>
      <c r="B160" s="7"/>
      <c r="C160" s="8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2.75">
      <c r="A161" s="5"/>
      <c r="B161" s="7"/>
      <c r="C161" s="8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12.75">
      <c r="A162" s="5"/>
      <c r="B162" s="7"/>
      <c r="C162" s="8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12.75">
      <c r="A163" s="5"/>
      <c r="B163" s="7"/>
      <c r="C163" s="8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2.75">
      <c r="A164" s="5"/>
      <c r="B164" s="7"/>
      <c r="C164" s="8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12.75">
      <c r="A165" s="5"/>
      <c r="B165" s="7"/>
      <c r="C165" s="8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12.75">
      <c r="A166" s="5"/>
      <c r="B166" s="7"/>
      <c r="C166" s="8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2.75">
      <c r="A167" s="5"/>
      <c r="B167" s="7"/>
      <c r="C167" s="8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12.75">
      <c r="A168" s="5"/>
      <c r="B168" s="7"/>
      <c r="C168" s="8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12.75">
      <c r="A169" s="5"/>
      <c r="B169" s="7"/>
      <c r="C169" s="8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2.75">
      <c r="A170" s="5"/>
      <c r="B170" s="7"/>
      <c r="C170" s="8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12.75">
      <c r="A171" s="5"/>
      <c r="B171" s="7"/>
      <c r="C171" s="8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2.75">
      <c r="A172" s="5"/>
      <c r="B172" s="7"/>
      <c r="C172" s="8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12.75">
      <c r="A173" s="5"/>
      <c r="B173" s="7"/>
      <c r="C173" s="8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2.75">
      <c r="A174" s="5"/>
      <c r="B174" s="7"/>
      <c r="C174" s="8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2.75">
      <c r="A175" s="5"/>
      <c r="B175" s="7"/>
      <c r="C175" s="8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2.75">
      <c r="A176" s="5"/>
      <c r="B176" s="7"/>
      <c r="C176" s="8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2.75">
      <c r="A177" s="5"/>
      <c r="B177" s="7"/>
      <c r="C177" s="8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2.75">
      <c r="A178" s="5"/>
      <c r="B178" s="7"/>
      <c r="C178" s="8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2.75">
      <c r="A179" s="5"/>
      <c r="B179" s="7"/>
      <c r="C179" s="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2.75">
      <c r="A180" s="5"/>
      <c r="B180" s="7"/>
      <c r="C180" s="8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2.75">
      <c r="A181" s="5"/>
      <c r="B181" s="7"/>
      <c r="C181" s="8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2.75">
      <c r="A182" s="5"/>
      <c r="B182" s="7"/>
      <c r="C182" s="8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12.75">
      <c r="A183" s="5"/>
      <c r="B183" s="7"/>
      <c r="C183" s="8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2.75">
      <c r="A184" s="5"/>
      <c r="B184" s="7"/>
      <c r="C184" s="8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12.75">
      <c r="A185" s="5"/>
      <c r="B185" s="7"/>
      <c r="C185" s="8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12.75">
      <c r="A186" s="5"/>
      <c r="B186" s="7"/>
      <c r="C186" s="8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2.75">
      <c r="A187" s="5"/>
      <c r="B187" s="7"/>
      <c r="C187" s="8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12.75">
      <c r="A188" s="5"/>
      <c r="B188" s="7"/>
      <c r="C188" s="8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12.75">
      <c r="A189" s="5"/>
      <c r="B189" s="7"/>
      <c r="C189" s="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2.75">
      <c r="A190" s="5"/>
      <c r="B190" s="7"/>
      <c r="C190" s="8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12.75">
      <c r="A191" s="5"/>
      <c r="B191" s="7"/>
      <c r="C191" s="8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2.75">
      <c r="A192" s="5"/>
      <c r="B192" s="7"/>
      <c r="C192" s="8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2.75">
      <c r="A193" s="5"/>
      <c r="B193" s="7"/>
      <c r="C193" s="8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2.75">
      <c r="A194" s="5"/>
      <c r="B194" s="7"/>
      <c r="C194" s="8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2.75">
      <c r="A195" s="5"/>
      <c r="B195" s="7"/>
      <c r="C195" s="8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2.75">
      <c r="A196" s="5"/>
      <c r="B196" s="7"/>
      <c r="C196" s="8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2.75">
      <c r="A197" s="5"/>
      <c r="B197" s="7"/>
      <c r="C197" s="8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2.75">
      <c r="A198" s="5"/>
      <c r="B198" s="7"/>
      <c r="C198" s="8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12.75">
      <c r="A199" s="5"/>
      <c r="B199" s="7"/>
      <c r="C199" s="8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2.75">
      <c r="A200" s="5"/>
      <c r="B200" s="7"/>
      <c r="C200" s="8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2.75">
      <c r="A201" s="5"/>
      <c r="B201" s="7"/>
      <c r="C201" s="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2.75">
      <c r="A202" s="5"/>
      <c r="B202" s="7"/>
      <c r="C202" s="8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2.75">
      <c r="A203" s="5"/>
      <c r="B203" s="7"/>
      <c r="C203" s="8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12.75">
      <c r="A204" s="5"/>
      <c r="B204" s="7"/>
      <c r="C204" s="8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12.75">
      <c r="A205" s="5"/>
      <c r="B205" s="7"/>
      <c r="C205" s="8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12.75">
      <c r="A206" s="5"/>
      <c r="B206" s="7"/>
      <c r="C206" s="8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12.75">
      <c r="A207" s="5"/>
      <c r="B207" s="7"/>
      <c r="C207" s="8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12.75">
      <c r="A208" s="5"/>
      <c r="B208" s="7"/>
      <c r="C208" s="8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2.75">
      <c r="A209" s="5"/>
      <c r="B209" s="7"/>
      <c r="C209" s="8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12.75">
      <c r="A210" s="5"/>
      <c r="B210" s="7"/>
      <c r="C210" s="8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12.75">
      <c r="A211" s="5"/>
      <c r="B211" s="7"/>
      <c r="C211" s="8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2.75">
      <c r="A212" s="5"/>
      <c r="B212" s="7"/>
      <c r="C212" s="8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12.75">
      <c r="A213" s="5"/>
      <c r="B213" s="7"/>
      <c r="C213" s="8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12.75">
      <c r="A214" s="5"/>
      <c r="B214" s="7"/>
      <c r="C214" s="8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2.75">
      <c r="A215" s="5"/>
      <c r="B215" s="7"/>
      <c r="C215" s="8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12.75">
      <c r="A216" s="5"/>
      <c r="B216" s="7"/>
      <c r="C216" s="8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12.75">
      <c r="A217" s="5"/>
      <c r="B217" s="7"/>
      <c r="C217" s="8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12.75">
      <c r="A218" s="5"/>
      <c r="B218" s="7"/>
      <c r="C218" s="8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2.75">
      <c r="A219" s="5"/>
      <c r="B219" s="7"/>
      <c r="C219" s="8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2.75">
      <c r="A220" s="5"/>
      <c r="B220" s="7"/>
      <c r="C220" s="8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2.75">
      <c r="A221" s="5"/>
      <c r="B221" s="7"/>
      <c r="C221" s="8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2.75">
      <c r="A222" s="5"/>
      <c r="B222" s="7"/>
      <c r="C222" s="8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2.75">
      <c r="A223" s="5"/>
      <c r="B223" s="7"/>
      <c r="C223" s="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2.75">
      <c r="A224" s="5"/>
      <c r="B224" s="7"/>
      <c r="C224" s="8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2.75">
      <c r="A225" s="5"/>
      <c r="B225" s="7"/>
      <c r="C225" s="8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2.75">
      <c r="A226" s="5"/>
      <c r="B226" s="7"/>
      <c r="C226" s="8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2.75">
      <c r="A227" s="5"/>
      <c r="B227" s="7"/>
      <c r="C227" s="8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2.75">
      <c r="A228" s="5"/>
      <c r="B228" s="7"/>
      <c r="C228" s="8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2.75">
      <c r="A229" s="5"/>
      <c r="B229" s="7"/>
      <c r="C229" s="8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2.75">
      <c r="A230" s="5"/>
      <c r="B230" s="7"/>
      <c r="C230" s="8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12.75">
      <c r="A231" s="5"/>
      <c r="B231" s="7"/>
      <c r="C231" s="8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12.75">
      <c r="A232" s="5"/>
      <c r="B232" s="7"/>
      <c r="C232" s="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2.75">
      <c r="A233" s="5"/>
      <c r="B233" s="7"/>
      <c r="C233" s="8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2.75">
      <c r="A234" s="5"/>
      <c r="B234" s="7"/>
      <c r="C234" s="8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2.75">
      <c r="A235" s="5"/>
      <c r="B235" s="7"/>
      <c r="C235" s="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2.75">
      <c r="A236" s="5"/>
      <c r="B236" s="7"/>
      <c r="C236" s="8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12.75">
      <c r="A237" s="5"/>
      <c r="B237" s="7"/>
      <c r="C237" s="8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2.75">
      <c r="A238" s="5"/>
      <c r="B238" s="7"/>
      <c r="C238" s="8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2.75">
      <c r="A239" s="5"/>
      <c r="B239" s="7"/>
      <c r="C239" s="8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12.75">
      <c r="A240" s="5"/>
      <c r="B240" s="7"/>
      <c r="C240" s="8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12.75">
      <c r="A241" s="5"/>
      <c r="B241" s="7"/>
      <c r="C241" s="8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12.75">
      <c r="A242" s="5"/>
      <c r="B242" s="7"/>
      <c r="C242" s="8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2.75">
      <c r="A243" s="5"/>
      <c r="B243" s="7"/>
      <c r="C243" s="8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2.75">
      <c r="A244" s="5"/>
      <c r="B244" s="7"/>
      <c r="C244" s="8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12.75">
      <c r="A245" s="5"/>
      <c r="B245" s="7"/>
      <c r="C245" s="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2.75">
      <c r="A246" s="5"/>
      <c r="B246" s="7"/>
      <c r="C246" s="8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12.75">
      <c r="A247" s="5"/>
      <c r="B247" s="7"/>
      <c r="C247" s="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12.75">
      <c r="A248" s="5"/>
      <c r="B248" s="7"/>
      <c r="C248" s="8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2.75">
      <c r="A249" s="5"/>
      <c r="B249" s="7"/>
      <c r="C249" s="8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12.75">
      <c r="A250" s="5"/>
      <c r="B250" s="7"/>
      <c r="C250" s="8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2.75">
      <c r="A251" s="5"/>
      <c r="B251" s="7"/>
      <c r="C251" s="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2.75">
      <c r="A252" s="5"/>
      <c r="B252" s="7"/>
      <c r="C252" s="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2.75">
      <c r="A253" s="5"/>
      <c r="B253" s="7"/>
      <c r="C253" s="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2.75">
      <c r="A254" s="5"/>
      <c r="B254" s="7"/>
      <c r="C254" s="8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2.75">
      <c r="A255" s="5"/>
      <c r="B255" s="7"/>
      <c r="C255" s="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2.75">
      <c r="A256" s="5"/>
      <c r="B256" s="7"/>
      <c r="C256" s="8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2.75">
      <c r="A257" s="5"/>
      <c r="B257" s="7"/>
      <c r="C257" s="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12.75">
      <c r="A258" s="5"/>
      <c r="B258" s="7"/>
      <c r="C258" s="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2.75">
      <c r="A259" s="5"/>
      <c r="B259" s="7"/>
      <c r="C259" s="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12.75">
      <c r="A260" s="5"/>
      <c r="B260" s="7"/>
      <c r="C260" s="8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2.75">
      <c r="A261" s="5"/>
      <c r="B261" s="7"/>
      <c r="C261" s="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2.75">
      <c r="A262" s="5"/>
      <c r="B262" s="7"/>
      <c r="C262" s="8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2.75">
      <c r="A263" s="5"/>
      <c r="B263" s="7"/>
      <c r="C263" s="8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2.75">
      <c r="A264" s="5"/>
      <c r="B264" s="7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2.75">
      <c r="A265" s="5"/>
      <c r="B265" s="7"/>
      <c r="C265" s="8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12.75">
      <c r="A266" s="5"/>
      <c r="B266" s="7"/>
      <c r="C266" s="8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2.75">
      <c r="A267" s="5"/>
      <c r="B267" s="7"/>
      <c r="C267" s="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2.75">
      <c r="A268" s="5"/>
      <c r="B268" s="7"/>
      <c r="C268" s="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2.75">
      <c r="A269" s="5"/>
      <c r="B269" s="7"/>
      <c r="C269" s="8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12.75">
      <c r="A270" s="5"/>
      <c r="B270" s="7"/>
      <c r="C270" s="8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2.75">
      <c r="A271" s="5"/>
      <c r="B271" s="7"/>
      <c r="C271" s="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2.75">
      <c r="A272" s="5"/>
      <c r="B272" s="7"/>
      <c r="C272" s="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12.75">
      <c r="A273" s="5"/>
      <c r="B273" s="7"/>
      <c r="C273" s="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2.75">
      <c r="A274" s="5"/>
      <c r="B274" s="7"/>
      <c r="C274" s="8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12.75">
      <c r="A275" s="5"/>
      <c r="B275" s="7"/>
      <c r="C275" s="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2.75">
      <c r="A276" s="5"/>
      <c r="B276" s="7"/>
      <c r="C276" s="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2.75">
      <c r="A277" s="5"/>
      <c r="B277" s="7"/>
      <c r="C277" s="8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2.75">
      <c r="A278" s="5"/>
      <c r="B278" s="7"/>
      <c r="C278" s="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12.75">
      <c r="A279" s="5"/>
      <c r="B279" s="7"/>
      <c r="C279" s="8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2.75">
      <c r="A280" s="5"/>
      <c r="B280" s="7"/>
      <c r="C280" s="8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2.75">
      <c r="A281" s="5"/>
      <c r="B281" s="7"/>
      <c r="C281" s="8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2.75">
      <c r="A282" s="5"/>
      <c r="B282" s="7"/>
      <c r="C282" s="8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2.75">
      <c r="A283" s="5"/>
      <c r="B283" s="7"/>
      <c r="C283" s="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2.75">
      <c r="A284" s="5"/>
      <c r="B284" s="7"/>
      <c r="C284" s="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2.75">
      <c r="A285" s="5"/>
      <c r="B285" s="7"/>
      <c r="C285" s="8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2.75">
      <c r="A286" s="5"/>
      <c r="B286" s="7"/>
      <c r="C286" s="8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2.75">
      <c r="A287" s="5"/>
      <c r="B287" s="7"/>
      <c r="C287" s="8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2.75">
      <c r="A288" s="5"/>
      <c r="B288" s="7"/>
      <c r="C288" s="8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2.75">
      <c r="A289" s="5"/>
      <c r="B289" s="7"/>
      <c r="C289" s="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2.75">
      <c r="A290" s="5"/>
      <c r="B290" s="7"/>
      <c r="C290" s="8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2.75">
      <c r="A291" s="5"/>
      <c r="B291" s="7"/>
      <c r="C291" s="8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2.75">
      <c r="A292" s="5"/>
      <c r="B292" s="7"/>
      <c r="C292" s="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2.75">
      <c r="A293" s="5"/>
      <c r="B293" s="7"/>
      <c r="C293" s="8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2.75">
      <c r="A294" s="5"/>
      <c r="B294" s="7"/>
      <c r="C294" s="8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2.75">
      <c r="A295" s="5"/>
      <c r="B295" s="7"/>
      <c r="C295" s="8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2.75">
      <c r="A296" s="5"/>
      <c r="B296" s="7"/>
      <c r="C296" s="8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2.75">
      <c r="A297" s="5"/>
      <c r="B297" s="7"/>
      <c r="C297" s="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2.75">
      <c r="A298" s="5"/>
      <c r="B298" s="7"/>
      <c r="C298" s="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2.75">
      <c r="A299" s="5"/>
      <c r="B299" s="7"/>
      <c r="C299" s="8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12.75">
      <c r="A300" s="5"/>
      <c r="B300" s="7"/>
      <c r="C300" s="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2.75">
      <c r="A301" s="5"/>
      <c r="B301" s="7"/>
      <c r="C301" s="8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12.75">
      <c r="A302" s="5"/>
      <c r="B302" s="7"/>
      <c r="C302" s="8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12.75">
      <c r="A303" s="5"/>
      <c r="B303" s="7"/>
      <c r="C303" s="8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12.75">
      <c r="A304" s="5"/>
      <c r="B304" s="7"/>
      <c r="C304" s="8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12.75">
      <c r="A305" s="5"/>
      <c r="B305" s="7"/>
      <c r="C305" s="8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2.75">
      <c r="A306" s="5"/>
      <c r="B306" s="7"/>
      <c r="C306" s="8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12.75">
      <c r="A307" s="5"/>
      <c r="B307" s="7"/>
      <c r="C307" s="8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2.75">
      <c r="A308" s="5"/>
      <c r="B308" s="7"/>
      <c r="C308" s="8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12.75">
      <c r="A309" s="5"/>
      <c r="B309" s="7"/>
      <c r="C309" s="8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12.75">
      <c r="A310" s="5"/>
      <c r="B310" s="7"/>
      <c r="C310" s="8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12.75">
      <c r="A311" s="5"/>
      <c r="B311" s="7"/>
      <c r="C311" s="8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2.75">
      <c r="A312" s="5"/>
      <c r="B312" s="7"/>
      <c r="C312" s="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12.75">
      <c r="A313" s="5"/>
      <c r="B313" s="7"/>
      <c r="C313" s="8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 ht="12.75">
      <c r="A314" s="5"/>
      <c r="B314" s="7"/>
      <c r="C314" s="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40" ht="12.75">
      <c r="A315" s="5"/>
      <c r="B315" s="7"/>
      <c r="C315" s="8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:40" ht="12.75">
      <c r="A316" s="5"/>
      <c r="B316" s="7"/>
      <c r="C316" s="8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:40" ht="12.75">
      <c r="A317" s="5"/>
      <c r="B317" s="7"/>
      <c r="C317" s="8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:40" ht="12.75">
      <c r="A318" s="5"/>
      <c r="B318" s="7"/>
      <c r="C318" s="8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:40" ht="12.75">
      <c r="A319" s="5"/>
      <c r="B319" s="7"/>
      <c r="C319" s="8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:40" ht="12.75">
      <c r="A320" s="5"/>
      <c r="B320" s="7"/>
      <c r="C320" s="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:40" ht="12.75">
      <c r="A321" s="5"/>
      <c r="B321" s="7"/>
      <c r="C321" s="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:40" ht="12.75">
      <c r="A322" s="5"/>
      <c r="B322" s="7"/>
      <c r="C322" s="8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:40" ht="12.75">
      <c r="A323" s="5"/>
      <c r="B323" s="7"/>
      <c r="C323" s="8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:40" ht="12.75">
      <c r="A324" s="5"/>
      <c r="B324" s="7"/>
      <c r="C324" s="8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:40" ht="12.75">
      <c r="A325" s="5"/>
      <c r="B325" s="7"/>
      <c r="C325" s="8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:40" ht="12.75">
      <c r="A326" s="5"/>
      <c r="B326" s="7"/>
      <c r="C326" s="8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:40" ht="12.75">
      <c r="A327" s="5"/>
      <c r="B327" s="7"/>
      <c r="C327" s="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:40" ht="12.75">
      <c r="A328" s="5"/>
      <c r="B328" s="7"/>
      <c r="C328" s="8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:40" ht="12.75">
      <c r="A329" s="5"/>
      <c r="B329" s="7"/>
      <c r="C329" s="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:40" ht="12.75">
      <c r="A330" s="5"/>
      <c r="B330" s="7"/>
      <c r="C330" s="8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:40" ht="12.75">
      <c r="A331" s="5"/>
      <c r="B331" s="7"/>
      <c r="C331" s="8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:40" ht="12.75">
      <c r="A332" s="5"/>
      <c r="B332" s="7"/>
      <c r="C332" s="8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:40" ht="12.75">
      <c r="A333" s="5"/>
      <c r="B333" s="7"/>
      <c r="C333" s="8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:40" ht="12.75">
      <c r="A334" s="5"/>
      <c r="B334" s="7"/>
      <c r="C334" s="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:40" ht="12.75">
      <c r="A335" s="5"/>
      <c r="B335" s="7"/>
      <c r="C335" s="8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:40" ht="12.75">
      <c r="A336" s="5"/>
      <c r="B336" s="7"/>
      <c r="C336" s="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:40" ht="12.75">
      <c r="A337" s="5"/>
      <c r="B337" s="7"/>
      <c r="C337" s="8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:40" ht="12.75">
      <c r="A338" s="5"/>
      <c r="B338" s="7"/>
      <c r="C338" s="8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:40" ht="12.75">
      <c r="A339" s="5"/>
      <c r="B339" s="7"/>
      <c r="C339" s="8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:40" ht="12.75">
      <c r="A340" s="5"/>
      <c r="B340" s="7"/>
      <c r="C340" s="8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:40" ht="12.75">
      <c r="A341" s="5"/>
      <c r="B341" s="7"/>
      <c r="C341" s="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:40" ht="12.75">
      <c r="A342" s="5"/>
      <c r="B342" s="7"/>
      <c r="C342" s="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:40" ht="12.75">
      <c r="A343" s="5"/>
      <c r="B343" s="7"/>
      <c r="C343" s="8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:40" ht="12.75">
      <c r="A344" s="5"/>
      <c r="B344" s="7"/>
      <c r="C344" s="8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:40" ht="12.75">
      <c r="A345" s="5"/>
      <c r="B345" s="7"/>
      <c r="C345" s="8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:40" ht="12.75">
      <c r="A346" s="5"/>
      <c r="B346" s="7"/>
      <c r="C346" s="8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:40" ht="12.75">
      <c r="A347" s="5"/>
      <c r="B347" s="7"/>
      <c r="C347" s="8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:40" ht="12.75">
      <c r="A348" s="5"/>
      <c r="B348" s="7"/>
      <c r="C348" s="8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:40" ht="12.75">
      <c r="A349" s="5"/>
      <c r="B349" s="7"/>
      <c r="C349" s="8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:40" ht="12.75">
      <c r="A350" s="5"/>
      <c r="B350" s="7"/>
      <c r="C350" s="8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:40" ht="12.75">
      <c r="A351" s="5"/>
      <c r="B351" s="7"/>
      <c r="C351" s="8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:40" ht="12.75">
      <c r="A352" s="5"/>
      <c r="B352" s="7"/>
      <c r="C352" s="8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:40" ht="12.75">
      <c r="A353" s="5"/>
      <c r="B353" s="7"/>
      <c r="C353" s="8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:40" ht="12.75">
      <c r="A354" s="5"/>
      <c r="B354" s="7"/>
      <c r="C354" s="8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:40" ht="12.75">
      <c r="A355" s="5"/>
      <c r="B355" s="7"/>
      <c r="C355" s="8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:40" ht="12.75">
      <c r="A356" s="5"/>
      <c r="B356" s="7"/>
      <c r="C356" s="8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:40" ht="12.75">
      <c r="A357" s="5"/>
      <c r="B357" s="7"/>
      <c r="C357" s="8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1:40" ht="12.75">
      <c r="A358" s="5"/>
      <c r="B358" s="7"/>
      <c r="C358" s="8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1:40" ht="12.75">
      <c r="A359" s="5"/>
      <c r="B359" s="7"/>
      <c r="C359" s="8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1:40" ht="12.75">
      <c r="A360" s="5"/>
      <c r="B360" s="7"/>
      <c r="C360" s="8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1:40" ht="12.75">
      <c r="A361" s="5"/>
      <c r="B361" s="7"/>
      <c r="C361" s="8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1:40" ht="12.75">
      <c r="A362" s="5"/>
      <c r="B362" s="7"/>
      <c r="C362" s="8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1:40" ht="12.75">
      <c r="A363" s="5"/>
      <c r="B363" s="7"/>
      <c r="C363" s="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1:40" ht="12.75">
      <c r="A364" s="5"/>
      <c r="B364" s="7"/>
      <c r="C364" s="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 ht="12.75">
      <c r="A365" s="5"/>
      <c r="B365" s="7"/>
      <c r="C365" s="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1:40" ht="12.75">
      <c r="A366" s="5"/>
      <c r="B366" s="7"/>
      <c r="C366" s="8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1:40" ht="12.75">
      <c r="A367" s="5"/>
      <c r="B367" s="7"/>
      <c r="C367" s="8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1:40" ht="12.75">
      <c r="A368" s="5"/>
      <c r="B368" s="7"/>
      <c r="C368" s="8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1:40" ht="12.75">
      <c r="A369" s="5"/>
      <c r="B369" s="7"/>
      <c r="C369" s="8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  <row r="370" spans="1:40" ht="12.75">
      <c r="A370" s="5"/>
      <c r="B370" s="7"/>
      <c r="C370" s="8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</row>
    <row r="371" spans="1:40" ht="12.75">
      <c r="A371" s="5"/>
      <c r="B371" s="7"/>
      <c r="C371" s="8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</row>
    <row r="372" spans="1:40" ht="12.75">
      <c r="A372" s="5"/>
      <c r="B372" s="7"/>
      <c r="C372" s="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</row>
    <row r="373" spans="1:40" ht="12.75">
      <c r="A373" s="5"/>
      <c r="B373" s="7"/>
      <c r="C373" s="8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</row>
    <row r="374" spans="1:40" ht="12.75">
      <c r="A374" s="5"/>
      <c r="B374" s="7"/>
      <c r="C374" s="8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</row>
    <row r="375" spans="1:40" ht="12.75">
      <c r="A375" s="5"/>
      <c r="B375" s="7"/>
      <c r="C375" s="8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</row>
    <row r="376" spans="1:40" ht="12.75">
      <c r="A376" s="5"/>
      <c r="B376" s="7"/>
      <c r="C376" s="8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</row>
    <row r="377" spans="1:40" ht="12.75">
      <c r="A377" s="5"/>
      <c r="B377" s="7"/>
      <c r="C377" s="8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</row>
    <row r="378" spans="1:40" ht="12.75">
      <c r="A378" s="5"/>
      <c r="B378" s="7"/>
      <c r="C378" s="8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</row>
    <row r="379" spans="1:40" ht="12.75">
      <c r="A379" s="5"/>
      <c r="B379" s="7"/>
      <c r="C379" s="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</row>
    <row r="380" spans="1:40" ht="12.75">
      <c r="A380" s="5"/>
      <c r="B380" s="7"/>
      <c r="C380" s="8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</row>
    <row r="381" spans="1:40" ht="12.75">
      <c r="A381" s="5"/>
      <c r="B381" s="7"/>
      <c r="C381" s="8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</row>
    <row r="382" spans="1:40" ht="12.75">
      <c r="A382" s="5"/>
      <c r="B382" s="7"/>
      <c r="C382" s="8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</row>
    <row r="383" spans="1:40" ht="12.75">
      <c r="A383" s="5"/>
      <c r="B383" s="7"/>
      <c r="C383" s="8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</row>
    <row r="384" spans="1:40" ht="12.75">
      <c r="A384" s="5"/>
      <c r="B384" s="7"/>
      <c r="C384" s="8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</row>
    <row r="385" spans="1:40" ht="12.75">
      <c r="A385" s="5"/>
      <c r="B385" s="7"/>
      <c r="C385" s="8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</row>
    <row r="386" spans="1:40" ht="12.75">
      <c r="A386" s="5"/>
      <c r="B386" s="7"/>
      <c r="C386" s="8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</row>
    <row r="387" spans="1:40" ht="12.75">
      <c r="A387" s="5"/>
      <c r="B387" s="7"/>
      <c r="C387" s="8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</row>
    <row r="388" spans="1:40" ht="12.75">
      <c r="A388" s="5"/>
      <c r="B388" s="7"/>
      <c r="C388" s="8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</row>
    <row r="389" spans="1:40" ht="12.75">
      <c r="A389" s="5"/>
      <c r="B389" s="7"/>
      <c r="C389" s="8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</row>
    <row r="390" spans="1:40" ht="12.75">
      <c r="A390" s="5"/>
      <c r="B390" s="7"/>
      <c r="C390" s="8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</row>
    <row r="391" spans="1:40" ht="12.75">
      <c r="A391" s="5"/>
      <c r="B391" s="7"/>
      <c r="C391" s="8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</row>
    <row r="392" spans="1:40" ht="12.75">
      <c r="A392" s="5"/>
      <c r="B392" s="7"/>
      <c r="C392" s="8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</row>
    <row r="393" spans="1:40" ht="12.75">
      <c r="A393" s="5"/>
      <c r="B393" s="7"/>
      <c r="C393" s="8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</row>
    <row r="394" spans="1:40" ht="12.75">
      <c r="A394" s="5"/>
      <c r="B394" s="7"/>
      <c r="C394" s="8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</row>
    <row r="395" spans="1:40" ht="12.75">
      <c r="A395" s="5"/>
      <c r="B395" s="7"/>
      <c r="C395" s="8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</row>
    <row r="396" spans="1:40" ht="12.75">
      <c r="A396" s="5"/>
      <c r="B396" s="7"/>
      <c r="C396" s="8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</row>
    <row r="397" spans="1:40" ht="12.75">
      <c r="A397" s="5"/>
      <c r="B397" s="7"/>
      <c r="C397" s="8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</row>
    <row r="398" spans="1:40" ht="12.75">
      <c r="A398" s="5"/>
      <c r="B398" s="7"/>
      <c r="C398" s="8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</row>
    <row r="399" spans="1:40" ht="12.75">
      <c r="A399" s="5"/>
      <c r="B399" s="7"/>
      <c r="C399" s="8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</row>
    <row r="400" spans="1:40" ht="12.75">
      <c r="A400" s="5"/>
      <c r="B400" s="7"/>
      <c r="C400" s="8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</row>
    <row r="401" spans="1:40" ht="12.75">
      <c r="A401" s="5"/>
      <c r="B401" s="7"/>
      <c r="C401" s="8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</row>
    <row r="402" spans="1:40" ht="12.75">
      <c r="A402" s="5"/>
      <c r="B402" s="7"/>
      <c r="C402" s="8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</row>
    <row r="403" spans="1:40" ht="12.75">
      <c r="A403" s="5"/>
      <c r="B403" s="7"/>
      <c r="C403" s="8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</row>
    <row r="404" spans="1:40" ht="12.75">
      <c r="A404" s="5"/>
      <c r="B404" s="7"/>
      <c r="C404" s="8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</row>
    <row r="405" spans="1:40" ht="12.75">
      <c r="A405" s="5"/>
      <c r="B405" s="7"/>
      <c r="C405" s="8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</row>
    <row r="406" spans="1:40" ht="12.75">
      <c r="A406" s="5"/>
      <c r="B406" s="7"/>
      <c r="C406" s="8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</row>
    <row r="407" spans="1:40" ht="12.75">
      <c r="A407" s="5"/>
      <c r="B407" s="7"/>
      <c r="C407" s="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</row>
    <row r="408" spans="1:40" ht="12.75">
      <c r="A408" s="5"/>
      <c r="B408" s="7"/>
      <c r="C408" s="8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</row>
    <row r="409" spans="1:40" ht="12.75">
      <c r="A409" s="5"/>
      <c r="B409" s="7"/>
      <c r="C409" s="8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</row>
    <row r="410" spans="1:40" ht="12.75">
      <c r="A410" s="5"/>
      <c r="B410" s="7"/>
      <c r="C410" s="8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</row>
    <row r="411" spans="1:40" ht="12.75">
      <c r="A411" s="5"/>
      <c r="B411" s="7"/>
      <c r="C411" s="8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</row>
    <row r="412" spans="1:40" ht="12.75">
      <c r="A412" s="5"/>
      <c r="B412" s="7"/>
      <c r="C412" s="8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</row>
    <row r="413" spans="1:40" ht="12.75">
      <c r="A413" s="5"/>
      <c r="B413" s="7"/>
      <c r="C413" s="8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</row>
    <row r="414" spans="1:40" ht="12.75">
      <c r="A414" s="5"/>
      <c r="B414" s="7"/>
      <c r="C414" s="8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</row>
    <row r="415" spans="1:40" ht="12.75">
      <c r="A415" s="5"/>
      <c r="B415" s="7"/>
      <c r="C415" s="8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</row>
    <row r="416" spans="1:40" ht="12.75">
      <c r="A416" s="5"/>
      <c r="B416" s="7"/>
      <c r="C416" s="8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</row>
    <row r="417" spans="1:40" ht="12.75">
      <c r="A417" s="5"/>
      <c r="B417" s="7"/>
      <c r="C417" s="8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</row>
    <row r="418" spans="1:40" ht="12.75">
      <c r="A418" s="5"/>
      <c r="B418" s="7"/>
      <c r="C418" s="8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</row>
    <row r="419" spans="1:40" ht="12.75">
      <c r="A419" s="5"/>
      <c r="B419" s="7"/>
      <c r="C419" s="8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</row>
    <row r="420" spans="1:40" ht="12.75">
      <c r="A420" s="5"/>
      <c r="B420" s="7"/>
      <c r="C420" s="8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</row>
    <row r="421" spans="1:40" ht="12.75">
      <c r="A421" s="5"/>
      <c r="B421" s="7"/>
      <c r="C421" s="8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</row>
    <row r="422" spans="1:40" ht="12.75">
      <c r="A422" s="5"/>
      <c r="B422" s="7"/>
      <c r="C422" s="8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</row>
    <row r="423" spans="1:40" ht="12.75">
      <c r="A423" s="5"/>
      <c r="B423" s="7"/>
      <c r="C423" s="8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</row>
    <row r="424" spans="1:40" ht="12.75">
      <c r="A424" s="5"/>
      <c r="B424" s="7"/>
      <c r="C424" s="8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</row>
    <row r="425" spans="1:40" ht="12.75">
      <c r="A425" s="5"/>
      <c r="B425" s="7"/>
      <c r="C425" s="8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</row>
    <row r="426" spans="1:40" ht="12.75">
      <c r="A426" s="5"/>
      <c r="B426" s="7"/>
      <c r="C426" s="8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</row>
    <row r="427" spans="1:40" ht="12.75">
      <c r="A427" s="5"/>
      <c r="B427" s="7"/>
      <c r="C427" s="8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</row>
    <row r="428" spans="1:40" ht="12.75">
      <c r="A428" s="5"/>
      <c r="B428" s="7"/>
      <c r="C428" s="8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</row>
    <row r="429" spans="1:40" ht="12.75">
      <c r="A429" s="5"/>
      <c r="B429" s="7"/>
      <c r="C429" s="8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</row>
    <row r="430" spans="1:40" ht="12.75">
      <c r="A430" s="5"/>
      <c r="B430" s="7"/>
      <c r="C430" s="8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1:40" ht="12.75">
      <c r="A431" s="5"/>
      <c r="B431" s="7"/>
      <c r="C431" s="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1:40" ht="12.75">
      <c r="A432" s="5"/>
      <c r="B432" s="7"/>
      <c r="C432" s="8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</row>
    <row r="433" spans="1:40" ht="12.75">
      <c r="A433" s="5"/>
      <c r="B433" s="7"/>
      <c r="C433" s="8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</row>
    <row r="434" spans="1:40" ht="12.75">
      <c r="A434" s="5"/>
      <c r="B434" s="7"/>
      <c r="C434" s="8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</row>
    <row r="435" spans="1:40" ht="12.75">
      <c r="A435" s="5"/>
      <c r="B435" s="7"/>
      <c r="C435" s="8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</row>
    <row r="436" spans="1:40" ht="12.75">
      <c r="A436" s="5"/>
      <c r="B436" s="7"/>
      <c r="C436" s="8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1:40" ht="12.75">
      <c r="A437" s="5"/>
      <c r="B437" s="7"/>
      <c r="C437" s="8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1:40" ht="12.75">
      <c r="A438" s="5"/>
      <c r="B438" s="7"/>
      <c r="C438" s="8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1:40" ht="12.75">
      <c r="A439" s="5"/>
      <c r="B439" s="7"/>
      <c r="C439" s="8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</row>
    <row r="440" spans="1:40" ht="12.75">
      <c r="A440" s="5"/>
      <c r="B440" s="7"/>
      <c r="C440" s="8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</row>
    <row r="441" spans="1:40" ht="12.75">
      <c r="A441" s="5"/>
      <c r="B441" s="7"/>
      <c r="C441" s="8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</row>
    <row r="442" spans="1:40" ht="12.75">
      <c r="A442" s="5"/>
      <c r="B442" s="7"/>
      <c r="C442" s="8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</row>
    <row r="443" spans="1:40" ht="12.75">
      <c r="A443" s="5"/>
      <c r="B443" s="7"/>
      <c r="C443" s="8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</row>
    <row r="444" spans="1:40" ht="12.75">
      <c r="A444" s="5"/>
      <c r="B444" s="7"/>
      <c r="C444" s="8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</row>
    <row r="445" spans="1:40" ht="12.75">
      <c r="A445" s="5"/>
      <c r="B445" s="7"/>
      <c r="C445" s="8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</row>
    <row r="446" spans="1:40" ht="12.75">
      <c r="A446" s="5"/>
      <c r="B446" s="7"/>
      <c r="C446" s="8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</row>
    <row r="447" spans="1:40" ht="12.75">
      <c r="A447" s="5"/>
      <c r="B447" s="7"/>
      <c r="C447" s="8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</row>
    <row r="448" spans="1:40" ht="12.75">
      <c r="A448" s="5"/>
      <c r="B448" s="7"/>
      <c r="C448" s="8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</row>
    <row r="449" spans="1:40" ht="12.75">
      <c r="A449" s="5"/>
      <c r="B449" s="7"/>
      <c r="C449" s="8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</row>
    <row r="450" spans="1:40" ht="12.75">
      <c r="A450" s="5"/>
      <c r="B450" s="7"/>
      <c r="C450" s="8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</row>
    <row r="451" spans="1:40" ht="12.75">
      <c r="A451" s="5"/>
      <c r="B451" s="7"/>
      <c r="C451" s="8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</row>
    <row r="452" spans="1:40" ht="12.75">
      <c r="A452" s="5"/>
      <c r="B452" s="7"/>
      <c r="C452" s="8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</row>
    <row r="453" spans="1:40" ht="12.75">
      <c r="A453" s="5"/>
      <c r="B453" s="7"/>
      <c r="C453" s="8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</row>
    <row r="454" spans="1:40" ht="12.75">
      <c r="A454" s="5"/>
      <c r="B454" s="7"/>
      <c r="C454" s="8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</row>
    <row r="455" spans="1:40" ht="12.75">
      <c r="A455" s="5"/>
      <c r="B455" s="7"/>
      <c r="C455" s="8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</row>
    <row r="456" spans="1:40" ht="12.75">
      <c r="A456" s="5"/>
      <c r="B456" s="7"/>
      <c r="C456" s="8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</row>
    <row r="457" spans="1:40" ht="12.75">
      <c r="A457" s="5"/>
      <c r="B457" s="7"/>
      <c r="C457" s="8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</row>
    <row r="458" spans="1:40" ht="12.75">
      <c r="A458" s="5"/>
      <c r="B458" s="7"/>
      <c r="C458" s="8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</row>
    <row r="459" spans="1:40" ht="12.75">
      <c r="A459" s="5"/>
      <c r="B459" s="7"/>
      <c r="C459" s="8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</row>
    <row r="460" spans="1:40" ht="12.75">
      <c r="A460" s="5"/>
      <c r="B460" s="7"/>
      <c r="C460" s="8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</row>
    <row r="461" spans="1:40" ht="12.75">
      <c r="A461" s="5"/>
      <c r="B461" s="7"/>
      <c r="C461" s="8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</row>
    <row r="462" spans="1:40" ht="12.75">
      <c r="A462" s="5"/>
      <c r="B462" s="7"/>
      <c r="C462" s="8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</row>
    <row r="463" spans="1:40" ht="12.75">
      <c r="A463" s="5"/>
      <c r="B463" s="7"/>
      <c r="C463" s="8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</row>
    <row r="464" spans="1:40" ht="12.75">
      <c r="A464" s="5"/>
      <c r="B464" s="7"/>
      <c r="C464" s="8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1:40" ht="12.75">
      <c r="A465" s="5"/>
      <c r="B465" s="7"/>
      <c r="C465" s="8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</row>
    <row r="466" spans="1:40" ht="12.75">
      <c r="A466" s="5"/>
      <c r="B466" s="7"/>
      <c r="C466" s="8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</row>
    <row r="467" spans="1:40" ht="12.75">
      <c r="A467" s="5"/>
      <c r="B467" s="7"/>
      <c r="C467" s="8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</row>
    <row r="468" spans="1:40" ht="12.75">
      <c r="A468" s="5"/>
      <c r="B468" s="7"/>
      <c r="C468" s="8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</row>
    <row r="469" spans="1:40" ht="12.75">
      <c r="A469" s="5"/>
      <c r="B469" s="7"/>
      <c r="C469" s="8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</row>
    <row r="470" spans="1:40" ht="12.75">
      <c r="A470" s="5"/>
      <c r="B470" s="7"/>
      <c r="C470" s="8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</row>
    <row r="471" spans="1:40" ht="12.75">
      <c r="A471" s="5"/>
      <c r="B471" s="7"/>
      <c r="C471" s="8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</row>
    <row r="472" spans="1:40" ht="12.75">
      <c r="A472" s="5"/>
      <c r="B472" s="7"/>
      <c r="C472" s="8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</row>
    <row r="473" spans="1:40" ht="12.75">
      <c r="A473" s="5"/>
      <c r="B473" s="7"/>
      <c r="C473" s="8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</row>
    <row r="474" spans="1:40" ht="12.75">
      <c r="A474" s="5"/>
      <c r="B474" s="7"/>
      <c r="C474" s="8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</row>
    <row r="475" spans="1:40" ht="12.75">
      <c r="A475" s="5"/>
      <c r="B475" s="7"/>
      <c r="C475" s="8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</row>
    <row r="476" spans="1:40" ht="12.75">
      <c r="A476" s="5"/>
      <c r="B476" s="7"/>
      <c r="C476" s="8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</row>
    <row r="477" spans="1:40" ht="12.75">
      <c r="A477" s="5"/>
      <c r="B477" s="7"/>
      <c r="C477" s="8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</row>
    <row r="478" spans="1:40" ht="12.75">
      <c r="A478" s="5"/>
      <c r="B478" s="7"/>
      <c r="C478" s="8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</row>
    <row r="479" spans="1:40" ht="12.75">
      <c r="A479" s="5"/>
      <c r="B479" s="7"/>
      <c r="C479" s="8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</row>
    <row r="480" spans="1:40" ht="12.75">
      <c r="A480" s="5"/>
      <c r="B480" s="7"/>
      <c r="C480" s="8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</row>
    <row r="481" spans="1:40" ht="12.75">
      <c r="A481" s="5"/>
      <c r="B481" s="7"/>
      <c r="C481" s="8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</row>
    <row r="482" spans="1:40" ht="12.75">
      <c r="A482" s="5"/>
      <c r="B482" s="7"/>
      <c r="C482" s="8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</row>
    <row r="483" spans="1:40" ht="12.75">
      <c r="A483" s="5"/>
      <c r="B483" s="7"/>
      <c r="C483" s="8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</row>
    <row r="484" spans="1:40" ht="12.75">
      <c r="A484" s="5"/>
      <c r="B484" s="7"/>
      <c r="C484" s="8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</row>
    <row r="485" spans="1:40" ht="12.75">
      <c r="A485" s="5"/>
      <c r="B485" s="7"/>
      <c r="C485" s="8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</row>
    <row r="486" spans="1:40" ht="12.75">
      <c r="A486" s="5"/>
      <c r="B486" s="7"/>
      <c r="C486" s="8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</row>
    <row r="487" spans="1:40" ht="12.75">
      <c r="A487" s="5"/>
      <c r="B487" s="7"/>
      <c r="C487" s="8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</row>
    <row r="488" spans="1:40" ht="12.75">
      <c r="A488" s="5"/>
      <c r="B488" s="7"/>
      <c r="C488" s="8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</row>
    <row r="489" spans="1:40" ht="12.75">
      <c r="A489" s="5"/>
      <c r="B489" s="7"/>
      <c r="C489" s="8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</row>
    <row r="490" spans="1:40" ht="12.75">
      <c r="A490" s="5"/>
      <c r="B490" s="7"/>
      <c r="C490" s="8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</row>
    <row r="491" spans="1:40" ht="12.75">
      <c r="A491" s="5"/>
      <c r="B491" s="7"/>
      <c r="C491" s="8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</row>
    <row r="492" spans="1:40" ht="12.75">
      <c r="A492" s="5"/>
      <c r="B492" s="7"/>
      <c r="C492" s="8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</row>
    <row r="493" spans="1:40" ht="12.75">
      <c r="A493" s="5"/>
      <c r="B493" s="7"/>
      <c r="C493" s="8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</row>
    <row r="494" spans="1:40" ht="12.75">
      <c r="A494" s="5"/>
      <c r="B494" s="7"/>
      <c r="C494" s="8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</row>
    <row r="495" spans="1:40" ht="12.75">
      <c r="A495" s="5"/>
      <c r="B495" s="7"/>
      <c r="C495" s="8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</row>
    <row r="496" spans="1:40" ht="12.75">
      <c r="A496" s="5"/>
      <c r="B496" s="7"/>
      <c r="C496" s="8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</row>
    <row r="497" spans="1:40" ht="12.75">
      <c r="A497" s="5"/>
      <c r="B497" s="7"/>
      <c r="C497" s="8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</row>
    <row r="498" spans="1:40" ht="12.75">
      <c r="A498" s="5"/>
      <c r="B498" s="7"/>
      <c r="C498" s="8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</row>
    <row r="499" spans="1:40" ht="12.75">
      <c r="A499" s="5"/>
      <c r="B499" s="7"/>
      <c r="C499" s="8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</row>
    <row r="500" spans="1:40" ht="12.75">
      <c r="A500" s="5"/>
      <c r="B500" s="7"/>
      <c r="C500" s="8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</row>
    <row r="501" spans="1:40" ht="12.75">
      <c r="A501" s="5"/>
      <c r="B501" s="7"/>
      <c r="C501" s="8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</row>
    <row r="502" spans="1:40" ht="12.75">
      <c r="A502" s="5"/>
      <c r="B502" s="7"/>
      <c r="C502" s="8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</row>
    <row r="503" spans="1:40" ht="12.75">
      <c r="A503" s="5"/>
      <c r="B503" s="7"/>
      <c r="C503" s="8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</row>
    <row r="504" spans="1:40" ht="12.75">
      <c r="A504" s="5"/>
      <c r="B504" s="7"/>
      <c r="C504" s="8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</row>
    <row r="505" spans="1:40" ht="12.75">
      <c r="A505" s="5"/>
      <c r="B505" s="7"/>
      <c r="C505" s="8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</row>
    <row r="506" spans="1:40" ht="12.75">
      <c r="A506" s="5"/>
      <c r="B506" s="7"/>
      <c r="C506" s="8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</row>
    <row r="507" spans="1:40" ht="12.75">
      <c r="A507" s="5"/>
      <c r="B507" s="7"/>
      <c r="C507" s="8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</row>
    <row r="508" spans="1:40" ht="12.75">
      <c r="A508" s="5"/>
      <c r="B508" s="7"/>
      <c r="C508" s="8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</row>
    <row r="509" spans="1:40" ht="12.75">
      <c r="A509" s="5"/>
      <c r="B509" s="7"/>
      <c r="C509" s="8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</row>
    <row r="510" spans="1:40" ht="12.75">
      <c r="A510" s="5"/>
      <c r="B510" s="7"/>
      <c r="C510" s="8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</row>
    <row r="511" spans="1:40" ht="12.75">
      <c r="A511" s="5"/>
      <c r="B511" s="7"/>
      <c r="C511" s="8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</row>
    <row r="512" spans="1:40" ht="12.75">
      <c r="A512" s="5"/>
      <c r="B512" s="7"/>
      <c r="C512" s="8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</row>
    <row r="513" spans="1:40" ht="12.75">
      <c r="A513" s="5"/>
      <c r="B513" s="7"/>
      <c r="C513" s="8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</row>
    <row r="514" spans="1:40" ht="12.75">
      <c r="A514" s="5"/>
      <c r="B514" s="7"/>
      <c r="C514" s="8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</row>
    <row r="515" spans="1:40" ht="12.75">
      <c r="A515" s="5"/>
      <c r="B515" s="7"/>
      <c r="C515" s="8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</row>
    <row r="516" spans="1:40" ht="12.75">
      <c r="A516" s="5"/>
      <c r="B516" s="7"/>
      <c r="C516" s="8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</row>
    <row r="517" spans="1:40" ht="12.75">
      <c r="A517" s="5"/>
      <c r="B517" s="7"/>
      <c r="C517" s="8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</row>
    <row r="518" spans="1:40" ht="12.75">
      <c r="A518" s="5"/>
      <c r="B518" s="7"/>
      <c r="C518" s="8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</row>
    <row r="519" spans="1:40" ht="12.75">
      <c r="A519" s="5"/>
      <c r="B519" s="7"/>
      <c r="C519" s="8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</row>
    <row r="520" spans="1:40" ht="12.75">
      <c r="A520" s="5"/>
      <c r="B520" s="7"/>
      <c r="C520" s="8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</row>
    <row r="521" spans="1:40" ht="12.75">
      <c r="A521" s="5"/>
      <c r="B521" s="7"/>
      <c r="C521" s="8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</row>
    <row r="522" spans="1:40" ht="12.75">
      <c r="A522" s="5"/>
      <c r="B522" s="7"/>
      <c r="C522" s="8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</row>
    <row r="523" spans="1:40" ht="12.75">
      <c r="A523" s="5"/>
      <c r="B523" s="7"/>
      <c r="C523" s="8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</row>
    <row r="524" spans="1:40" ht="12.75">
      <c r="A524" s="5"/>
      <c r="B524" s="7"/>
      <c r="C524" s="8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</row>
    <row r="525" spans="1:40" ht="12.75">
      <c r="A525" s="5"/>
      <c r="B525" s="7"/>
      <c r="C525" s="8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</row>
    <row r="526" spans="1:40" ht="12.75">
      <c r="A526" s="5"/>
      <c r="B526" s="7"/>
      <c r="C526" s="8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</row>
    <row r="527" spans="1:40" ht="12.75">
      <c r="A527" s="5"/>
      <c r="B527" s="7"/>
      <c r="C527" s="8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</row>
    <row r="528" spans="1:40" ht="12.75">
      <c r="A528" s="5"/>
      <c r="B528" s="7"/>
      <c r="C528" s="8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</row>
    <row r="529" spans="1:40" ht="12.75">
      <c r="A529" s="5"/>
      <c r="B529" s="7"/>
      <c r="C529" s="8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</row>
    <row r="530" spans="1:40" ht="12.75">
      <c r="A530" s="5"/>
      <c r="B530" s="7"/>
      <c r="C530" s="8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</row>
    <row r="531" spans="1:40" ht="12.75">
      <c r="A531" s="5"/>
      <c r="B531" s="7"/>
      <c r="C531" s="8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</row>
    <row r="532" spans="1:40" ht="12.75">
      <c r="A532" s="5"/>
      <c r="B532" s="7"/>
      <c r="C532" s="8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</row>
    <row r="533" spans="1:40" ht="12.75">
      <c r="A533" s="5"/>
      <c r="B533" s="7"/>
      <c r="C533" s="8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</row>
    <row r="534" spans="1:40" ht="12.75">
      <c r="A534" s="5"/>
      <c r="B534" s="7"/>
      <c r="C534" s="8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</row>
    <row r="535" spans="1:40" ht="12.75">
      <c r="A535" s="5"/>
      <c r="B535" s="7"/>
      <c r="C535" s="8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</row>
    <row r="536" spans="1:40" ht="12.75">
      <c r="A536" s="5"/>
      <c r="B536" s="7"/>
      <c r="C536" s="8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</row>
    <row r="537" spans="1:40" ht="12.75">
      <c r="A537" s="5"/>
      <c r="B537" s="7"/>
      <c r="C537" s="8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</row>
    <row r="538" spans="1:40" ht="12.75">
      <c r="A538" s="5"/>
      <c r="B538" s="7"/>
      <c r="C538" s="8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</row>
    <row r="539" spans="1:40" ht="12.75">
      <c r="A539" s="5"/>
      <c r="B539" s="7"/>
      <c r="C539" s="8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</row>
    <row r="540" spans="1:40" ht="12.75">
      <c r="A540" s="5"/>
      <c r="B540" s="7"/>
      <c r="C540" s="8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</row>
    <row r="541" spans="1:40" ht="12.75">
      <c r="A541" s="5"/>
      <c r="B541" s="7"/>
      <c r="C541" s="8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</row>
    <row r="542" spans="1:40" ht="12.75">
      <c r="A542" s="5"/>
      <c r="B542" s="7"/>
      <c r="C542" s="8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</row>
    <row r="543" spans="1:40" ht="12.75">
      <c r="A543" s="5"/>
      <c r="B543" s="7"/>
      <c r="C543" s="8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</row>
    <row r="544" spans="1:40" ht="12.75">
      <c r="A544" s="5"/>
      <c r="B544" s="7"/>
      <c r="C544" s="8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</row>
    <row r="545" spans="1:40" ht="12.75">
      <c r="A545" s="5"/>
      <c r="B545" s="7"/>
      <c r="C545" s="8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</row>
    <row r="546" spans="1:40" ht="12.75">
      <c r="A546" s="5"/>
      <c r="B546" s="7"/>
      <c r="C546" s="8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</row>
    <row r="547" spans="1:40" ht="12.75">
      <c r="A547" s="5"/>
      <c r="B547" s="7"/>
      <c r="C547" s="8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</row>
    <row r="548" spans="1:40" ht="12.75">
      <c r="A548" s="5"/>
      <c r="B548" s="7"/>
      <c r="C548" s="8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</row>
    <row r="549" spans="1:40" ht="12.75">
      <c r="A549" s="5"/>
      <c r="B549" s="7"/>
      <c r="C549" s="8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</row>
    <row r="550" spans="1:40" ht="12.75">
      <c r="A550" s="5"/>
      <c r="B550" s="7"/>
      <c r="C550" s="8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</row>
    <row r="551" spans="1:40" ht="12.75">
      <c r="A551" s="5"/>
      <c r="B551" s="7"/>
      <c r="C551" s="8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</row>
    <row r="552" spans="1:40" ht="12.75">
      <c r="A552" s="5"/>
      <c r="B552" s="7"/>
      <c r="C552" s="8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</row>
    <row r="553" spans="1:40" ht="12.75">
      <c r="A553" s="5"/>
      <c r="B553" s="7"/>
      <c r="C553" s="8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</row>
    <row r="554" spans="1:40" ht="12.75">
      <c r="A554" s="5"/>
      <c r="B554" s="7"/>
      <c r="C554" s="8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</row>
    <row r="555" spans="1:40" ht="12.75">
      <c r="A555" s="5"/>
      <c r="B555" s="7"/>
      <c r="C555" s="8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</row>
    <row r="556" spans="1:40" ht="12.75">
      <c r="A556" s="5"/>
      <c r="B556" s="7"/>
      <c r="C556" s="8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</row>
    <row r="557" spans="1:40" ht="12.75">
      <c r="A557" s="5"/>
      <c r="B557" s="7"/>
      <c r="C557" s="8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</row>
    <row r="558" spans="1:40" ht="12.75">
      <c r="A558" s="5"/>
      <c r="B558" s="7"/>
      <c r="C558" s="8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</row>
    <row r="559" spans="1:40" ht="12.75">
      <c r="A559" s="5"/>
      <c r="B559" s="7"/>
      <c r="C559" s="8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</row>
    <row r="560" spans="1:40" ht="12.75">
      <c r="A560" s="5"/>
      <c r="B560" s="7"/>
      <c r="C560" s="8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</row>
    <row r="561" spans="1:40" ht="12.75">
      <c r="A561" s="5"/>
      <c r="B561" s="7"/>
      <c r="C561" s="8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</row>
    <row r="562" spans="1:40" ht="12.75">
      <c r="A562" s="5"/>
      <c r="B562" s="7"/>
      <c r="C562" s="8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</row>
    <row r="563" spans="1:40" ht="12.75">
      <c r="A563" s="5"/>
      <c r="B563" s="7"/>
      <c r="C563" s="8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</row>
    <row r="564" spans="1:40" ht="12.75">
      <c r="A564" s="5"/>
      <c r="B564" s="7"/>
      <c r="C564" s="8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</row>
    <row r="565" spans="1:40" ht="12.75">
      <c r="A565" s="5"/>
      <c r="B565" s="7"/>
      <c r="C565" s="8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</row>
    <row r="566" spans="1:40" ht="12.75">
      <c r="A566" s="5"/>
      <c r="B566" s="7"/>
      <c r="C566" s="8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</row>
    <row r="567" spans="1:40" ht="12.75">
      <c r="A567" s="5"/>
      <c r="B567" s="7"/>
      <c r="C567" s="8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</row>
    <row r="568" spans="1:40" ht="12.75">
      <c r="A568" s="5"/>
      <c r="B568" s="7"/>
      <c r="C568" s="8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</row>
    <row r="569" spans="1:40" ht="12.75">
      <c r="A569" s="5"/>
      <c r="B569" s="7"/>
      <c r="C569" s="8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</row>
    <row r="570" spans="1:40" ht="12.75">
      <c r="A570" s="5"/>
      <c r="B570" s="7"/>
      <c r="C570" s="8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</row>
    <row r="571" spans="1:40" ht="12.75">
      <c r="A571" s="5"/>
      <c r="B571" s="7"/>
      <c r="C571" s="8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</row>
    <row r="572" spans="1:40" ht="12.75">
      <c r="A572" s="5"/>
      <c r="B572" s="7"/>
      <c r="C572" s="8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</row>
    <row r="573" spans="1:40" ht="12.75">
      <c r="A573" s="5"/>
      <c r="B573" s="7"/>
      <c r="C573" s="8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</row>
    <row r="574" spans="1:40" ht="12.75">
      <c r="A574" s="5"/>
      <c r="B574" s="7"/>
      <c r="C574" s="8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</row>
    <row r="575" spans="1:40" ht="12.75">
      <c r="A575" s="5"/>
      <c r="B575" s="7"/>
      <c r="C575" s="8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</row>
    <row r="576" spans="1:40" ht="12.75">
      <c r="A576" s="5"/>
      <c r="B576" s="7"/>
      <c r="C576" s="8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</row>
    <row r="577" spans="1:40" ht="12.75">
      <c r="A577" s="5"/>
      <c r="B577" s="7"/>
      <c r="C577" s="8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</row>
    <row r="578" spans="1:40" ht="12.75">
      <c r="A578" s="5"/>
      <c r="B578" s="7"/>
      <c r="C578" s="8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</row>
    <row r="579" spans="1:40" ht="12.75">
      <c r="A579" s="5"/>
      <c r="B579" s="7"/>
      <c r="C579" s="8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</row>
    <row r="580" spans="1:40" ht="12.75">
      <c r="A580" s="5"/>
      <c r="B580" s="7"/>
      <c r="C580" s="8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</row>
    <row r="581" spans="1:40" ht="12.75">
      <c r="A581" s="5"/>
      <c r="B581" s="7"/>
      <c r="C581" s="8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</row>
    <row r="582" spans="1:40" ht="12.75">
      <c r="A582" s="5"/>
      <c r="B582" s="7"/>
      <c r="C582" s="8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</row>
    <row r="583" spans="1:40" ht="12.75">
      <c r="A583" s="5"/>
      <c r="B583" s="7"/>
      <c r="C583" s="8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</row>
    <row r="584" spans="1:40" ht="12.75">
      <c r="A584" s="5"/>
      <c r="B584" s="7"/>
      <c r="C584" s="8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</row>
    <row r="585" spans="1:40" ht="12.75">
      <c r="A585" s="5"/>
      <c r="B585" s="7"/>
      <c r="C585" s="8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</row>
    <row r="586" spans="1:40" ht="12.75">
      <c r="A586" s="5"/>
      <c r="B586" s="7"/>
      <c r="C586" s="8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</row>
    <row r="587" spans="1:40" ht="12.75">
      <c r="A587" s="5"/>
      <c r="B587" s="7"/>
      <c r="C587" s="8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</row>
    <row r="588" spans="1:40" ht="12.75">
      <c r="A588" s="5"/>
      <c r="B588" s="7"/>
      <c r="C588" s="8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</row>
    <row r="589" spans="1:40" ht="12.75">
      <c r="A589" s="5"/>
      <c r="B589" s="7"/>
      <c r="C589" s="8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</row>
    <row r="590" spans="1:40" ht="12.75">
      <c r="A590" s="5"/>
      <c r="B590" s="7"/>
      <c r="C590" s="8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</row>
    <row r="591" spans="1:40" ht="12.75">
      <c r="A591" s="5"/>
      <c r="B591" s="7"/>
      <c r="C591" s="8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</row>
    <row r="592" spans="1:40" ht="12.75">
      <c r="A592" s="5"/>
      <c r="B592" s="7"/>
      <c r="C592" s="8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</row>
    <row r="593" spans="1:40" ht="12.75">
      <c r="A593" s="5"/>
      <c r="B593" s="7"/>
      <c r="C593" s="8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</row>
    <row r="594" spans="1:40" ht="12.75">
      <c r="A594" s="5"/>
      <c r="B594" s="7"/>
      <c r="C594" s="8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</row>
    <row r="595" spans="1:40" ht="12.75">
      <c r="A595" s="5"/>
      <c r="B595" s="7"/>
      <c r="C595" s="8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</row>
    <row r="596" spans="1:40" ht="12.75">
      <c r="A596" s="5"/>
      <c r="B596" s="7"/>
      <c r="C596" s="8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</row>
    <row r="597" spans="1:40" ht="12.75">
      <c r="A597" s="5"/>
      <c r="B597" s="7"/>
      <c r="C597" s="8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</row>
    <row r="598" spans="1:40" ht="12.75">
      <c r="A598" s="5"/>
      <c r="B598" s="7"/>
      <c r="C598" s="8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</row>
    <row r="599" spans="1:40" ht="12.75">
      <c r="A599" s="5"/>
      <c r="B599" s="7"/>
      <c r="C599" s="8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</row>
    <row r="600" spans="1:40" ht="12.75">
      <c r="A600" s="5"/>
      <c r="B600" s="7"/>
      <c r="C600" s="8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</row>
    <row r="601" spans="1:40" ht="12.75">
      <c r="A601" s="5"/>
      <c r="B601" s="7"/>
      <c r="C601" s="8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</row>
    <row r="602" spans="1:40" ht="12.75">
      <c r="A602" s="5"/>
      <c r="B602" s="7"/>
      <c r="C602" s="8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</row>
    <row r="603" spans="1:40" ht="12.75">
      <c r="A603" s="5"/>
      <c r="B603" s="7"/>
      <c r="C603" s="8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</row>
    <row r="604" spans="1:40" ht="12.75">
      <c r="A604" s="5"/>
      <c r="B604" s="7"/>
      <c r="C604" s="8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</row>
    <row r="605" spans="1:40" ht="12.75">
      <c r="A605" s="5"/>
      <c r="B605" s="7"/>
      <c r="C605" s="8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</row>
    <row r="606" spans="1:40" ht="12.75">
      <c r="A606" s="5"/>
      <c r="B606" s="7"/>
      <c r="C606" s="8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</row>
    <row r="607" spans="1:40" ht="12.75">
      <c r="A607" s="5"/>
      <c r="B607" s="7"/>
      <c r="C607" s="8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</row>
    <row r="608" spans="1:40" ht="12.75">
      <c r="A608" s="5"/>
      <c r="B608" s="7"/>
      <c r="C608" s="8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</row>
    <row r="609" spans="1:40" ht="12.75">
      <c r="A609" s="5"/>
      <c r="B609" s="7"/>
      <c r="C609" s="8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</row>
    <row r="610" spans="1:40" ht="12.75">
      <c r="A610" s="5"/>
      <c r="B610" s="7"/>
      <c r="C610" s="8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</row>
    <row r="611" spans="1:40" ht="12.75">
      <c r="A611" s="5"/>
      <c r="B611" s="7"/>
      <c r="C611" s="8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</row>
    <row r="612" spans="1:40" ht="12.75">
      <c r="A612" s="5"/>
      <c r="B612" s="7"/>
      <c r="C612" s="8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</row>
    <row r="613" spans="1:40" ht="12.75">
      <c r="A613" s="5"/>
      <c r="B613" s="7"/>
      <c r="C613" s="8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</row>
    <row r="614" spans="1:40" ht="12.75">
      <c r="A614" s="5"/>
      <c r="B614" s="7"/>
      <c r="C614" s="8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</row>
    <row r="615" spans="1:40" ht="12.75">
      <c r="A615" s="5"/>
      <c r="B615" s="7"/>
      <c r="C615" s="8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</row>
    <row r="616" spans="1:40" ht="12.75">
      <c r="A616" s="5"/>
      <c r="B616" s="7"/>
      <c r="C616" s="8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</row>
    <row r="617" spans="1:40" ht="12.75">
      <c r="A617" s="5"/>
      <c r="B617" s="7"/>
      <c r="C617" s="8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</row>
    <row r="618" spans="1:40" ht="12.75">
      <c r="A618" s="5"/>
      <c r="B618" s="7"/>
      <c r="C618" s="8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</row>
    <row r="619" spans="1:40" ht="12.75">
      <c r="A619" s="5"/>
      <c r="B619" s="7"/>
      <c r="C619" s="8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</row>
    <row r="620" spans="1:40" ht="12.75">
      <c r="A620" s="5"/>
      <c r="B620" s="7"/>
      <c r="C620" s="8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</row>
    <row r="621" spans="1:40" ht="12.75">
      <c r="A621" s="5"/>
      <c r="B621" s="7"/>
      <c r="C621" s="8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</row>
    <row r="622" spans="1:40" ht="12.75">
      <c r="A622" s="5"/>
      <c r="B622" s="7"/>
      <c r="C622" s="8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</row>
    <row r="623" spans="1:40" ht="12.75">
      <c r="A623" s="5"/>
      <c r="B623" s="7"/>
      <c r="C623" s="8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</row>
    <row r="624" spans="1:40" ht="12.75">
      <c r="A624" s="5"/>
      <c r="B624" s="7"/>
      <c r="C624" s="8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</row>
    <row r="625" spans="1:40" ht="12.75">
      <c r="A625" s="5"/>
      <c r="B625" s="7"/>
      <c r="C625" s="8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</row>
    <row r="626" spans="1:40" ht="12.75">
      <c r="A626" s="5"/>
      <c r="B626" s="7"/>
      <c r="C626" s="8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</row>
    <row r="627" spans="1:40" ht="12.75">
      <c r="A627" s="5"/>
      <c r="B627" s="7"/>
      <c r="C627" s="8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</row>
    <row r="628" spans="1:40" ht="12.75">
      <c r="A628" s="5"/>
      <c r="B628" s="7"/>
      <c r="C628" s="8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</row>
    <row r="629" spans="1:40" ht="12.75">
      <c r="A629" s="5"/>
      <c r="B629" s="7"/>
      <c r="C629" s="8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</row>
    <row r="630" spans="1:40" ht="12.75">
      <c r="A630" s="5"/>
      <c r="B630" s="7"/>
      <c r="C630" s="8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</row>
    <row r="631" spans="1:40" ht="12.75">
      <c r="A631" s="5"/>
      <c r="B631" s="7"/>
      <c r="C631" s="8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</row>
    <row r="632" spans="1:40" ht="12.75">
      <c r="A632" s="5"/>
      <c r="B632" s="7"/>
      <c r="C632" s="8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</row>
    <row r="633" spans="1:40" ht="12.75">
      <c r="A633" s="5"/>
      <c r="B633" s="7"/>
      <c r="C633" s="8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</row>
    <row r="634" spans="1:40" ht="12.75">
      <c r="A634" s="5"/>
      <c r="B634" s="7"/>
      <c r="C634" s="8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</row>
    <row r="635" spans="1:40" ht="12.75">
      <c r="A635" s="5"/>
      <c r="B635" s="7"/>
      <c r="C635" s="8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</row>
    <row r="636" spans="1:40" ht="12.75">
      <c r="A636" s="5"/>
      <c r="B636" s="7"/>
      <c r="C636" s="8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</row>
    <row r="637" spans="1:40" ht="12.75">
      <c r="A637" s="5"/>
      <c r="B637" s="7"/>
      <c r="C637" s="8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</row>
    <row r="638" spans="1:40" ht="12.75">
      <c r="A638" s="5"/>
      <c r="B638" s="7"/>
      <c r="C638" s="8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</row>
    <row r="639" spans="1:40" ht="12.75">
      <c r="A639" s="5"/>
      <c r="B639" s="7"/>
      <c r="C639" s="8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</row>
    <row r="640" spans="1:40" ht="12.75">
      <c r="A640" s="5"/>
      <c r="B640" s="7"/>
      <c r="C640" s="8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</row>
    <row r="641" spans="1:40" ht="12.75">
      <c r="A641" s="5"/>
      <c r="B641" s="7"/>
      <c r="C641" s="8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</row>
    <row r="642" spans="1:40" ht="12.75">
      <c r="A642" s="5"/>
      <c r="B642" s="7"/>
      <c r="C642" s="8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</row>
    <row r="643" spans="1:40" ht="12.75">
      <c r="A643" s="5"/>
      <c r="B643" s="7"/>
      <c r="C643" s="8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</row>
    <row r="644" spans="1:40" ht="12.75">
      <c r="A644" s="5"/>
      <c r="B644" s="7"/>
      <c r="C644" s="8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</row>
    <row r="645" spans="1:40" ht="12.75">
      <c r="A645" s="5"/>
      <c r="B645" s="7"/>
      <c r="C645" s="8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</row>
    <row r="646" spans="1:40" ht="12.75">
      <c r="A646" s="5"/>
      <c r="B646" s="7"/>
      <c r="C646" s="8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</row>
    <row r="647" spans="1:40" ht="12.75">
      <c r="A647" s="5"/>
      <c r="B647" s="7"/>
      <c r="C647" s="8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</row>
    <row r="648" spans="1:40" ht="12.75">
      <c r="A648" s="5"/>
      <c r="B648" s="7"/>
      <c r="C648" s="8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</row>
    <row r="649" spans="1:40" ht="12.75">
      <c r="A649" s="5"/>
      <c r="B649" s="7"/>
      <c r="C649" s="8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</row>
    <row r="650" spans="1:40" ht="12.75">
      <c r="A650" s="5"/>
      <c r="B650" s="7"/>
      <c r="C650" s="8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</row>
    <row r="651" spans="1:40" ht="12.75">
      <c r="A651" s="5"/>
      <c r="B651" s="7"/>
      <c r="C651" s="8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</row>
    <row r="652" spans="1:40" ht="12.75">
      <c r="A652" s="5"/>
      <c r="B652" s="7"/>
      <c r="C652" s="8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</row>
    <row r="653" spans="1:40" ht="12.75">
      <c r="A653" s="5"/>
      <c r="B653" s="7"/>
      <c r="C653" s="8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</row>
    <row r="654" spans="1:40" ht="12.75">
      <c r="A654" s="5"/>
      <c r="B654" s="7"/>
      <c r="C654" s="8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</row>
    <row r="655" spans="1:40" ht="12.75">
      <c r="A655" s="5"/>
      <c r="B655" s="7"/>
      <c r="C655" s="8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</row>
    <row r="656" spans="1:40" ht="12.75">
      <c r="A656" s="5"/>
      <c r="B656" s="7"/>
      <c r="C656" s="8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</row>
    <row r="657" spans="1:40" ht="12.75">
      <c r="A657" s="5"/>
      <c r="B657" s="7"/>
      <c r="C657" s="8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</row>
    <row r="658" spans="1:40" ht="12.75">
      <c r="A658" s="5"/>
      <c r="B658" s="7"/>
      <c r="C658" s="8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</row>
    <row r="659" spans="1:40" ht="12.75">
      <c r="A659" s="5"/>
      <c r="B659" s="7"/>
      <c r="C659" s="8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</row>
    <row r="660" spans="1:40" ht="12.75">
      <c r="A660" s="5"/>
      <c r="B660" s="7"/>
      <c r="C660" s="8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</row>
    <row r="661" spans="1:40" ht="12.75">
      <c r="A661" s="5"/>
      <c r="B661" s="7"/>
      <c r="C661" s="8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</row>
    <row r="662" spans="1:40" ht="12.75">
      <c r="A662" s="5"/>
      <c r="B662" s="7"/>
      <c r="C662" s="8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</row>
    <row r="663" spans="1:40" ht="12.75">
      <c r="A663" s="5"/>
      <c r="B663" s="7"/>
      <c r="C663" s="8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</row>
    <row r="664" spans="1:40" ht="12.75">
      <c r="A664" s="5"/>
      <c r="B664" s="7"/>
      <c r="C664" s="8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</row>
    <row r="665" spans="1:40" ht="12.75">
      <c r="A665" s="5"/>
      <c r="B665" s="7"/>
      <c r="C665" s="8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</row>
    <row r="666" spans="1:40" ht="12.75">
      <c r="A666" s="5"/>
      <c r="B666" s="7"/>
      <c r="C666" s="8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</row>
    <row r="667" spans="1:40" ht="12.75">
      <c r="A667" s="5"/>
      <c r="B667" s="7"/>
      <c r="C667" s="8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</row>
    <row r="668" spans="1:40" ht="12.75">
      <c r="A668" s="5"/>
      <c r="B668" s="7"/>
      <c r="C668" s="8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</row>
    <row r="669" spans="1:40" ht="12.75">
      <c r="A669" s="5"/>
      <c r="B669" s="7"/>
      <c r="C669" s="8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</row>
    <row r="670" spans="1:40" ht="12.75">
      <c r="A670" s="5"/>
      <c r="B670" s="7"/>
      <c r="C670" s="8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</row>
    <row r="671" spans="1:40" ht="12.75">
      <c r="A671" s="5"/>
      <c r="B671" s="7"/>
      <c r="C671" s="8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</row>
    <row r="672" spans="1:40" ht="12.75">
      <c r="A672" s="5"/>
      <c r="B672" s="7"/>
      <c r="C672" s="8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</row>
    <row r="673" spans="1:40" ht="12.75">
      <c r="A673" s="5"/>
      <c r="B673" s="7"/>
      <c r="C673" s="8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</row>
    <row r="674" spans="1:40" ht="12.75">
      <c r="A674" s="5"/>
      <c r="B674" s="7"/>
      <c r="C674" s="8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</row>
    <row r="675" spans="1:40" ht="12.75">
      <c r="A675" s="5"/>
      <c r="B675" s="7"/>
      <c r="C675" s="8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</row>
    <row r="676" spans="1:40" ht="12.75">
      <c r="A676" s="5"/>
      <c r="B676" s="7"/>
      <c r="C676" s="8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</row>
    <row r="677" spans="1:40" ht="12.75">
      <c r="A677" s="5"/>
      <c r="B677" s="7"/>
      <c r="C677" s="8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</row>
    <row r="678" spans="1:40" ht="12.75">
      <c r="A678" s="5"/>
      <c r="B678" s="7"/>
      <c r="C678" s="8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</row>
    <row r="679" spans="1:40" ht="12.75">
      <c r="A679" s="5"/>
      <c r="B679" s="7"/>
      <c r="C679" s="8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</row>
    <row r="680" spans="1:40" ht="12.75">
      <c r="A680" s="5"/>
      <c r="B680" s="7"/>
      <c r="C680" s="8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</row>
    <row r="681" spans="1:40" ht="12.75">
      <c r="A681" s="5"/>
      <c r="B681" s="7"/>
      <c r="C681" s="8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</row>
    <row r="682" spans="1:40" ht="12.75">
      <c r="A682" s="5"/>
      <c r="B682" s="7"/>
      <c r="C682" s="8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</row>
    <row r="683" spans="1:40" ht="12.75">
      <c r="A683" s="5"/>
      <c r="B683" s="7"/>
      <c r="C683" s="8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</row>
    <row r="684" spans="1:40" ht="12.75">
      <c r="A684" s="5"/>
      <c r="B684" s="7"/>
      <c r="C684" s="8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</row>
    <row r="685" spans="1:40" ht="12.75">
      <c r="A685" s="5"/>
      <c r="B685" s="7"/>
      <c r="C685" s="8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</row>
    <row r="686" spans="1:40" ht="12.75">
      <c r="A686" s="5"/>
      <c r="B686" s="7"/>
      <c r="C686" s="8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</row>
    <row r="687" spans="1:40" ht="12.75">
      <c r="A687" s="5"/>
      <c r="B687" s="7"/>
      <c r="C687" s="8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</row>
    <row r="688" spans="1:40" ht="12.75">
      <c r="A688" s="5"/>
      <c r="B688" s="7"/>
      <c r="C688" s="8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</row>
    <row r="689" spans="1:40" ht="12.75">
      <c r="A689" s="5"/>
      <c r="B689" s="7"/>
      <c r="C689" s="8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</row>
    <row r="690" spans="1:40" ht="12.75">
      <c r="A690" s="5"/>
      <c r="B690" s="7"/>
      <c r="C690" s="8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</row>
    <row r="691" spans="1:40" ht="12.75">
      <c r="A691" s="5"/>
      <c r="B691" s="7"/>
      <c r="C691" s="8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</row>
    <row r="692" spans="1:40" ht="12.75">
      <c r="A692" s="5"/>
      <c r="B692" s="7"/>
      <c r="C692" s="8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</row>
    <row r="693" spans="1:40" ht="12.75">
      <c r="A693" s="5"/>
      <c r="B693" s="7"/>
      <c r="C693" s="8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</row>
    <row r="694" spans="1:40" ht="12.75">
      <c r="A694" s="5"/>
      <c r="B694" s="7"/>
      <c r="C694" s="8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</row>
    <row r="695" spans="1:40" ht="12.75">
      <c r="A695" s="5"/>
      <c r="B695" s="7"/>
      <c r="C695" s="8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</row>
    <row r="696" spans="1:40" ht="12.75">
      <c r="A696" s="5"/>
      <c r="B696" s="7"/>
      <c r="C696" s="8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</row>
    <row r="697" spans="1:40" ht="12.75">
      <c r="A697" s="5"/>
      <c r="B697" s="7"/>
      <c r="C697" s="8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</row>
    <row r="698" spans="1:40" ht="12.75">
      <c r="A698" s="5"/>
      <c r="B698" s="7"/>
      <c r="C698" s="8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</row>
    <row r="699" spans="1:40" ht="12.75">
      <c r="A699" s="5"/>
      <c r="B699" s="7"/>
      <c r="C699" s="8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</row>
    <row r="700" spans="1:40" ht="12.75">
      <c r="A700" s="5"/>
      <c r="B700" s="7"/>
      <c r="C700" s="8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</row>
    <row r="701" spans="1:40" ht="12.75">
      <c r="A701" s="5"/>
      <c r="B701" s="7"/>
      <c r="C701" s="8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</row>
    <row r="702" spans="1:40" ht="12.75">
      <c r="A702" s="5"/>
      <c r="B702" s="7"/>
      <c r="C702" s="8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</row>
    <row r="703" spans="1:40" ht="12.75">
      <c r="A703" s="5"/>
      <c r="B703" s="7"/>
      <c r="C703" s="8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</row>
    <row r="704" spans="1:40" ht="12.75">
      <c r="A704" s="5"/>
      <c r="B704" s="7"/>
      <c r="C704" s="8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</row>
    <row r="705" spans="1:40" ht="12.75">
      <c r="A705" s="5"/>
      <c r="B705" s="7"/>
      <c r="C705" s="8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</row>
    <row r="706" spans="1:40" ht="12.75">
      <c r="A706" s="5"/>
      <c r="B706" s="7"/>
      <c r="C706" s="8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</row>
    <row r="707" spans="1:40" ht="12.75">
      <c r="A707" s="5"/>
      <c r="B707" s="7"/>
      <c r="C707" s="8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</row>
    <row r="708" spans="1:40" ht="12.75">
      <c r="A708" s="5"/>
      <c r="B708" s="7"/>
      <c r="C708" s="8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</row>
    <row r="709" spans="1:40" ht="12.75">
      <c r="A709" s="5"/>
      <c r="B709" s="7"/>
      <c r="C709" s="8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</row>
    <row r="710" spans="1:40" ht="12.75">
      <c r="A710" s="5"/>
      <c r="B710" s="7"/>
      <c r="C710" s="8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</row>
    <row r="711" spans="1:40" ht="12.75">
      <c r="A711" s="5"/>
      <c r="B711" s="7"/>
      <c r="C711" s="8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</row>
    <row r="712" spans="1:40" ht="12.75">
      <c r="A712" s="5"/>
      <c r="B712" s="7"/>
      <c r="C712" s="8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</row>
    <row r="713" spans="1:40" ht="12.75">
      <c r="A713" s="5"/>
      <c r="B713" s="7"/>
      <c r="C713" s="8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</row>
    <row r="714" spans="1:40" ht="12.75">
      <c r="A714" s="5"/>
      <c r="B714" s="7"/>
      <c r="C714" s="8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</row>
    <row r="715" spans="1:40" ht="12.75">
      <c r="A715" s="5"/>
      <c r="B715" s="7"/>
      <c r="C715" s="8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</row>
    <row r="716" spans="1:40" ht="12.75">
      <c r="A716" s="5"/>
      <c r="B716" s="7"/>
      <c r="C716" s="8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</row>
    <row r="717" spans="1:40" ht="12.75">
      <c r="A717" s="5"/>
      <c r="B717" s="7"/>
      <c r="C717" s="8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</row>
    <row r="718" spans="1:40" ht="12.75">
      <c r="A718" s="5"/>
      <c r="B718" s="7"/>
      <c r="C718" s="8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</row>
    <row r="719" spans="1:40" ht="12.75">
      <c r="A719" s="5"/>
      <c r="B719" s="7"/>
      <c r="C719" s="8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</row>
    <row r="720" spans="1:40" ht="12.75">
      <c r="A720" s="5"/>
      <c r="B720" s="7"/>
      <c r="C720" s="8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</row>
    <row r="721" spans="1:40" ht="12.75">
      <c r="A721" s="5"/>
      <c r="B721" s="7"/>
      <c r="C721" s="8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</row>
    <row r="722" spans="1:40" ht="12.75">
      <c r="A722" s="5"/>
      <c r="B722" s="7"/>
      <c r="C722" s="8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</row>
    <row r="723" spans="1:40" ht="12.75">
      <c r="A723" s="5"/>
      <c r="B723" s="7"/>
      <c r="C723" s="8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</row>
    <row r="724" spans="1:40" ht="12.75">
      <c r="A724" s="5"/>
      <c r="B724" s="7"/>
      <c r="C724" s="8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</row>
    <row r="725" spans="1:40" ht="12.75">
      <c r="A725" s="5"/>
      <c r="B725" s="7"/>
      <c r="C725" s="8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</row>
    <row r="726" spans="1:40" ht="12.75">
      <c r="A726" s="5"/>
      <c r="B726" s="7"/>
      <c r="C726" s="8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</row>
    <row r="727" spans="1:40" ht="12.75">
      <c r="A727" s="5"/>
      <c r="B727" s="7"/>
      <c r="C727" s="8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</row>
    <row r="728" spans="1:40" ht="12.75">
      <c r="A728" s="5"/>
      <c r="B728" s="7"/>
      <c r="C728" s="8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</row>
    <row r="729" spans="1:40" ht="12.75">
      <c r="A729" s="5"/>
      <c r="B729" s="7"/>
      <c r="C729" s="8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</row>
    <row r="730" spans="1:40" ht="12.75">
      <c r="A730" s="5"/>
      <c r="B730" s="7"/>
      <c r="C730" s="8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</row>
    <row r="731" spans="1:40" ht="12.75">
      <c r="A731" s="5"/>
      <c r="B731" s="7"/>
      <c r="C731" s="8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</row>
    <row r="732" spans="1:40" ht="12.75">
      <c r="A732" s="5"/>
      <c r="B732" s="7"/>
      <c r="C732" s="8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</row>
    <row r="733" spans="1:40" ht="12.75">
      <c r="A733" s="5"/>
      <c r="B733" s="7"/>
      <c r="C733" s="8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</row>
    <row r="734" spans="1:40" ht="12.75">
      <c r="A734" s="5"/>
      <c r="B734" s="7"/>
      <c r="C734" s="8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</row>
    <row r="735" spans="1:40" ht="12.75">
      <c r="A735" s="5"/>
      <c r="B735" s="7"/>
      <c r="C735" s="8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</row>
    <row r="736" spans="1:40" ht="12.75">
      <c r="A736" s="5"/>
      <c r="B736" s="7"/>
      <c r="C736" s="8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</row>
    <row r="737" spans="1:40" ht="12.75">
      <c r="A737" s="5"/>
      <c r="B737" s="7"/>
      <c r="C737" s="8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</row>
    <row r="738" spans="1:40" ht="12.75">
      <c r="A738" s="5"/>
      <c r="B738" s="7"/>
      <c r="C738" s="8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</row>
    <row r="739" spans="1:40" ht="12.75">
      <c r="A739" s="5"/>
      <c r="B739" s="7"/>
      <c r="C739" s="8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</row>
    <row r="740" spans="1:40" ht="12.75">
      <c r="A740" s="5"/>
      <c r="B740" s="7"/>
      <c r="C740" s="8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</row>
    <row r="741" spans="1:40" ht="12.75">
      <c r="A741" s="5"/>
      <c r="B741" s="7"/>
      <c r="C741" s="8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</row>
    <row r="742" spans="1:40" ht="12.75">
      <c r="A742" s="5"/>
      <c r="B742" s="7"/>
      <c r="C742" s="8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</row>
    <row r="743" spans="1:40" ht="12.75">
      <c r="A743" s="5"/>
      <c r="B743" s="7"/>
      <c r="C743" s="8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</row>
    <row r="744" spans="1:40" ht="12.75">
      <c r="A744" s="5"/>
      <c r="B744" s="7"/>
      <c r="C744" s="8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</row>
    <row r="745" spans="1:40" ht="12.75">
      <c r="A745" s="5"/>
      <c r="B745" s="7"/>
      <c r="C745" s="8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</row>
    <row r="746" spans="1:40" ht="12.75">
      <c r="A746" s="5"/>
      <c r="B746" s="7"/>
      <c r="C746" s="8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</row>
    <row r="747" spans="1:40" ht="12.75">
      <c r="A747" s="5"/>
      <c r="B747" s="7"/>
      <c r="C747" s="8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</row>
    <row r="748" spans="1:40" ht="12.75">
      <c r="A748" s="5"/>
      <c r="B748" s="7"/>
      <c r="C748" s="8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</row>
    <row r="749" spans="1:40" ht="12.75">
      <c r="A749" s="5"/>
      <c r="B749" s="7"/>
      <c r="C749" s="8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</row>
    <row r="750" spans="1:40" ht="12.75">
      <c r="A750" s="5"/>
      <c r="B750" s="7"/>
      <c r="C750" s="8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</row>
    <row r="751" spans="1:40" ht="12.75">
      <c r="A751" s="5"/>
      <c r="B751" s="7"/>
      <c r="C751" s="8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</row>
    <row r="752" spans="1:40" ht="12.75">
      <c r="A752" s="5"/>
      <c r="B752" s="7"/>
      <c r="C752" s="8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</row>
    <row r="753" spans="1:40" ht="12.75">
      <c r="A753" s="5"/>
      <c r="B753" s="7"/>
      <c r="C753" s="8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</row>
    <row r="754" spans="1:40" ht="12.75">
      <c r="A754" s="5"/>
      <c r="B754" s="7"/>
      <c r="C754" s="8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</row>
    <row r="755" spans="1:40" ht="12.75">
      <c r="A755" s="5"/>
      <c r="B755" s="7"/>
      <c r="C755" s="8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</row>
    <row r="756" spans="1:40" ht="12.75">
      <c r="A756" s="5"/>
      <c r="B756" s="7"/>
      <c r="C756" s="8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</row>
    <row r="757" spans="1:40" ht="12.75">
      <c r="A757" s="5"/>
      <c r="B757" s="7"/>
      <c r="C757" s="8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</row>
    <row r="758" spans="1:40" ht="12.75">
      <c r="A758" s="5"/>
      <c r="B758" s="7"/>
      <c r="C758" s="8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</row>
    <row r="759" spans="1:40" ht="12.75">
      <c r="A759" s="5"/>
      <c r="B759" s="7"/>
      <c r="C759" s="8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</row>
    <row r="760" spans="1:40" ht="12.75">
      <c r="A760" s="5"/>
      <c r="B760" s="7"/>
      <c r="C760" s="8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</row>
    <row r="761" spans="1:40" ht="12.75">
      <c r="A761" s="5"/>
      <c r="B761" s="7"/>
      <c r="C761" s="8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</row>
    <row r="762" spans="1:40" ht="12.75">
      <c r="A762" s="5"/>
      <c r="B762" s="7"/>
      <c r="C762" s="8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</row>
    <row r="763" spans="1:40" ht="12.75">
      <c r="A763" s="5"/>
      <c r="B763" s="7"/>
      <c r="C763" s="8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</row>
    <row r="764" spans="1:40" ht="12.75">
      <c r="A764" s="5"/>
      <c r="B764" s="7"/>
      <c r="C764" s="8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</row>
    <row r="765" spans="1:40" ht="12.75">
      <c r="A765" s="5"/>
      <c r="B765" s="7"/>
      <c r="C765" s="8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</row>
    <row r="766" spans="1:40" ht="12.75">
      <c r="A766" s="5"/>
      <c r="B766" s="7"/>
      <c r="C766" s="8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</row>
    <row r="767" spans="1:40" ht="12.75">
      <c r="A767" s="5"/>
      <c r="B767" s="7"/>
      <c r="C767" s="8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</row>
    <row r="768" spans="1:40" ht="12.75">
      <c r="A768" s="5"/>
      <c r="B768" s="7"/>
      <c r="C768" s="8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</row>
    <row r="769" spans="1:40" ht="12.75">
      <c r="A769" s="5"/>
      <c r="B769" s="7"/>
      <c r="C769" s="8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</row>
    <row r="770" spans="1:40" ht="12.75">
      <c r="A770" s="5"/>
      <c r="B770" s="7"/>
      <c r="C770" s="8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</row>
    <row r="771" spans="1:40" ht="12.75">
      <c r="A771" s="5"/>
      <c r="B771" s="7"/>
      <c r="C771" s="8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</row>
    <row r="772" spans="1:40" ht="12.75">
      <c r="A772" s="5"/>
      <c r="B772" s="7"/>
      <c r="C772" s="8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</row>
    <row r="773" spans="1:40" ht="12.75">
      <c r="A773" s="5"/>
      <c r="B773" s="7"/>
      <c r="C773" s="8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</row>
    <row r="774" spans="1:40" ht="12.75">
      <c r="A774" s="5"/>
      <c r="B774" s="7"/>
      <c r="C774" s="8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</row>
    <row r="775" spans="1:40" ht="12.75">
      <c r="A775" s="5"/>
      <c r="B775" s="7"/>
      <c r="C775" s="8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</row>
    <row r="776" spans="1:40" ht="12.75">
      <c r="A776" s="5"/>
      <c r="B776" s="7"/>
      <c r="C776" s="8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</row>
    <row r="777" spans="1:40" ht="12.75">
      <c r="A777" s="5"/>
      <c r="B777" s="7"/>
      <c r="C777" s="8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</row>
    <row r="778" spans="1:40" ht="12.75">
      <c r="A778" s="5"/>
      <c r="B778" s="7"/>
      <c r="C778" s="8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</row>
    <row r="779" spans="1:40" ht="12.75">
      <c r="A779" s="5"/>
      <c r="B779" s="7"/>
      <c r="C779" s="8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</row>
    <row r="780" spans="1:40" ht="12.75">
      <c r="A780" s="5"/>
      <c r="B780" s="7"/>
      <c r="C780" s="8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</row>
    <row r="781" spans="1:40" ht="12.75">
      <c r="A781" s="5"/>
      <c r="B781" s="7"/>
      <c r="C781" s="8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</row>
    <row r="782" spans="1:40" ht="12.75">
      <c r="A782" s="5"/>
      <c r="B782" s="7"/>
      <c r="C782" s="8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</row>
    <row r="783" spans="1:40" ht="12.75">
      <c r="A783" s="5"/>
      <c r="B783" s="7"/>
      <c r="C783" s="8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</row>
    <row r="784" spans="1:40" ht="12.75">
      <c r="A784" s="5"/>
      <c r="B784" s="7"/>
      <c r="C784" s="8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</row>
    <row r="785" spans="1:40" ht="12.75">
      <c r="A785" s="5"/>
      <c r="B785" s="7"/>
      <c r="C785" s="8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</row>
    <row r="786" spans="1:40" ht="12.75">
      <c r="A786" s="5"/>
      <c r="B786" s="7"/>
      <c r="C786" s="8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</row>
    <row r="787" spans="1:40" ht="12.75">
      <c r="A787" s="5"/>
      <c r="B787" s="7"/>
      <c r="C787" s="8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</row>
    <row r="788" spans="1:40" ht="12.75">
      <c r="A788" s="5"/>
      <c r="B788" s="7"/>
      <c r="C788" s="8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</row>
    <row r="789" spans="1:40" ht="12.75">
      <c r="A789" s="5"/>
      <c r="B789" s="7"/>
      <c r="C789" s="8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</row>
    <row r="790" spans="1:40" ht="12.75">
      <c r="A790" s="5"/>
      <c r="B790" s="7"/>
      <c r="C790" s="8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</row>
    <row r="791" spans="1:40" ht="12.75">
      <c r="A791" s="5"/>
      <c r="B791" s="7"/>
      <c r="C791" s="8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</row>
    <row r="792" spans="1:40" ht="12.75">
      <c r="A792" s="5"/>
      <c r="B792" s="7"/>
      <c r="C792" s="8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</row>
    <row r="793" spans="1:40" ht="12.75">
      <c r="A793" s="5"/>
      <c r="B793" s="7"/>
      <c r="C793" s="8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</row>
    <row r="794" spans="1:40" ht="12.75">
      <c r="A794" s="5"/>
      <c r="B794" s="7"/>
      <c r="C794" s="8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</row>
    <row r="795" spans="1:40" ht="12.75">
      <c r="A795" s="5"/>
      <c r="B795" s="7"/>
      <c r="C795" s="8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</row>
    <row r="796" spans="1:40" ht="12.75">
      <c r="A796" s="5"/>
      <c r="B796" s="7"/>
      <c r="C796" s="8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</row>
    <row r="797" spans="1:40" ht="12.75">
      <c r="A797" s="5"/>
      <c r="B797" s="7"/>
      <c r="C797" s="8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</row>
    <row r="798" spans="1:40" ht="12.75">
      <c r="A798" s="5"/>
      <c r="B798" s="7"/>
      <c r="C798" s="8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</row>
    <row r="799" spans="1:40" ht="12.75">
      <c r="A799" s="5"/>
      <c r="B799" s="7"/>
      <c r="C799" s="8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</row>
    <row r="800" spans="1:40" ht="12.75">
      <c r="A800" s="5"/>
      <c r="B800" s="7"/>
      <c r="C800" s="8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</row>
    <row r="801" spans="1:40" ht="12.75">
      <c r="A801" s="5"/>
      <c r="B801" s="7"/>
      <c r="C801" s="8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</row>
    <row r="802" spans="1:40" ht="12.75">
      <c r="A802" s="5"/>
      <c r="B802" s="7"/>
      <c r="C802" s="8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</row>
    <row r="803" spans="1:40" ht="12.75">
      <c r="A803" s="5"/>
      <c r="B803" s="7"/>
      <c r="C803" s="8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</row>
    <row r="804" spans="1:40" ht="12.75">
      <c r="A804" s="5"/>
      <c r="B804" s="7"/>
      <c r="C804" s="8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</row>
    <row r="805" spans="1:40" ht="12.75">
      <c r="A805" s="5"/>
      <c r="B805" s="7"/>
      <c r="C805" s="8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</row>
    <row r="806" spans="1:40" ht="12.75">
      <c r="A806" s="5"/>
      <c r="B806" s="7"/>
      <c r="C806" s="8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</row>
    <row r="807" spans="1:40" ht="12.75">
      <c r="A807" s="5"/>
      <c r="B807" s="7"/>
      <c r="C807" s="8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</row>
    <row r="808" spans="1:40" ht="12.75">
      <c r="A808" s="5"/>
      <c r="B808" s="7"/>
      <c r="C808" s="8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</row>
    <row r="809" spans="1:40" ht="12.75">
      <c r="A809" s="5"/>
      <c r="B809" s="7"/>
      <c r="C809" s="8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</row>
    <row r="810" spans="1:40" ht="12.75">
      <c r="A810" s="5"/>
      <c r="B810" s="7"/>
      <c r="C810" s="8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</row>
    <row r="811" spans="1:40" ht="12.75">
      <c r="A811" s="5"/>
      <c r="B811" s="7"/>
      <c r="C811" s="8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</row>
    <row r="812" spans="1:40" ht="12.75">
      <c r="A812" s="5"/>
      <c r="B812" s="7"/>
      <c r="C812" s="8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</row>
    <row r="813" spans="1:40" ht="12.75">
      <c r="A813" s="5"/>
      <c r="B813" s="7"/>
      <c r="C813" s="8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</row>
    <row r="814" spans="1:40" ht="12.75">
      <c r="A814" s="5"/>
      <c r="B814" s="7"/>
      <c r="C814" s="8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</row>
    <row r="815" spans="1:40" ht="12.75">
      <c r="A815" s="5"/>
      <c r="B815" s="7"/>
      <c r="C815" s="8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</row>
    <row r="816" spans="1:40" ht="12.75">
      <c r="A816" s="5"/>
      <c r="B816" s="7"/>
      <c r="C816" s="8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</row>
    <row r="817" spans="1:40" ht="12.75">
      <c r="A817" s="5"/>
      <c r="B817" s="7"/>
      <c r="C817" s="8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</row>
    <row r="818" spans="1:40" ht="12.75">
      <c r="A818" s="5"/>
      <c r="B818" s="7"/>
      <c r="C818" s="8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</row>
    <row r="819" spans="1:40" ht="12.75">
      <c r="A819" s="5"/>
      <c r="B819" s="7"/>
      <c r="C819" s="8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</row>
  </sheetData>
  <sheetProtection sheet="1" objects="1" scenarios="1"/>
  <mergeCells count="4">
    <mergeCell ref="H17:H18"/>
    <mergeCell ref="C17:C18"/>
    <mergeCell ref="D17:E18"/>
    <mergeCell ref="F17:G18"/>
  </mergeCells>
  <printOptions/>
  <pageMargins left="0.37" right="0.29" top="0.49" bottom="0.47" header="0.32" footer="0.28"/>
  <pageSetup cellComments="asDisplayed" fitToHeight="1" fitToWidth="1" horizontalDpi="120" verticalDpi="120" orientation="landscape" paperSize="9" scale="69" r:id="rId4"/>
  <headerFooter alignWithMargins="0">
    <oddHeader>&amp;C&amp;A</oddHeader>
    <oddFooter>&amp;CSeite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 Kretschmer</cp:lastModifiedBy>
  <cp:lastPrinted>2008-08-05T12:47:33Z</cp:lastPrinted>
  <dcterms:created xsi:type="dcterms:W3CDTF">2005-07-19T11:59:59Z</dcterms:created>
  <dcterms:modified xsi:type="dcterms:W3CDTF">2008-08-27T06:38:38Z</dcterms:modified>
  <cp:category/>
  <cp:version/>
  <cp:contentType/>
  <cp:contentStatus/>
</cp:coreProperties>
</file>